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mre\Desktop\"/>
    </mc:Choice>
  </mc:AlternateContent>
  <xr:revisionPtr revIDLastSave="0" documentId="13_ncr:1_{AE4CA0E6-D778-4D4B-A14B-008BE25846FD}" xr6:coauthVersionLast="46" xr6:coauthVersionMax="46" xr10:uidLastSave="{00000000-0000-0000-0000-000000000000}"/>
  <bookViews>
    <workbookView xWindow="-108" yWindow="312" windowWidth="23256" windowHeight="121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E144" i="1" l="1"/>
  <c r="F144" i="1" s="1"/>
  <c r="G144" i="1" s="1"/>
  <c r="E143" i="1"/>
  <c r="F143" i="1" s="1"/>
  <c r="G143" i="1" s="1"/>
  <c r="D140" i="1" l="1"/>
  <c r="I3" i="1" l="1"/>
  <c r="P3" i="1" s="1"/>
  <c r="I133" i="1" l="1"/>
  <c r="I134" i="1"/>
  <c r="I132" i="1"/>
  <c r="O3" i="1"/>
  <c r="O80" i="1" l="1"/>
  <c r="U3" i="1"/>
  <c r="O44" i="1"/>
  <c r="O74" i="1"/>
  <c r="O92" i="1"/>
  <c r="O68" i="1"/>
  <c r="O134" i="1"/>
  <c r="O50" i="1"/>
  <c r="O26" i="1"/>
  <c r="O32" i="1"/>
  <c r="O38" i="1"/>
  <c r="O86" i="1"/>
  <c r="O98" i="1"/>
  <c r="O8" i="1"/>
  <c r="O56" i="1"/>
  <c r="O104" i="1"/>
  <c r="O14" i="1"/>
  <c r="O62" i="1"/>
  <c r="O20" i="1"/>
  <c r="O132" i="1"/>
  <c r="O133" i="1"/>
  <c r="O21" i="1"/>
  <c r="O39" i="1"/>
  <c r="O57" i="1"/>
  <c r="O75" i="1"/>
  <c r="O93" i="1"/>
  <c r="O111" i="1"/>
  <c r="O123" i="1"/>
  <c r="O10" i="1"/>
  <c r="O22" i="1"/>
  <c r="O34" i="1"/>
  <c r="O46" i="1"/>
  <c r="O58" i="1"/>
  <c r="O70" i="1"/>
  <c r="O82" i="1"/>
  <c r="O94" i="1"/>
  <c r="O106" i="1"/>
  <c r="O124" i="1"/>
  <c r="O5" i="1"/>
  <c r="O23" i="1"/>
  <c r="O29" i="1"/>
  <c r="O35" i="1"/>
  <c r="O41" i="1"/>
  <c r="O47" i="1"/>
  <c r="O53" i="1"/>
  <c r="O59" i="1"/>
  <c r="O65" i="1"/>
  <c r="O71" i="1"/>
  <c r="O77" i="1"/>
  <c r="O83" i="1"/>
  <c r="O89" i="1"/>
  <c r="O95" i="1"/>
  <c r="O101" i="1"/>
  <c r="O107" i="1"/>
  <c r="O113" i="1"/>
  <c r="O119" i="1"/>
  <c r="O125" i="1"/>
  <c r="O131" i="1"/>
  <c r="O116" i="1"/>
  <c r="O128" i="1"/>
  <c r="O15" i="1"/>
  <c r="O33" i="1"/>
  <c r="O51" i="1"/>
  <c r="O69" i="1"/>
  <c r="O87" i="1"/>
  <c r="O105" i="1"/>
  <c r="O117" i="1"/>
  <c r="O4" i="1"/>
  <c r="O16" i="1"/>
  <c r="O28" i="1"/>
  <c r="O40" i="1"/>
  <c r="O52" i="1"/>
  <c r="O64" i="1"/>
  <c r="O76" i="1"/>
  <c r="O88" i="1"/>
  <c r="O100" i="1"/>
  <c r="O112" i="1"/>
  <c r="O118" i="1"/>
  <c r="O130" i="1"/>
  <c r="O11" i="1"/>
  <c r="O17" i="1"/>
  <c r="O6" i="1"/>
  <c r="O12" i="1"/>
  <c r="O18" i="1"/>
  <c r="O24" i="1"/>
  <c r="O30" i="1"/>
  <c r="O36" i="1"/>
  <c r="O42" i="1"/>
  <c r="O48" i="1"/>
  <c r="O54" i="1"/>
  <c r="O60" i="1"/>
  <c r="O66" i="1"/>
  <c r="O72" i="1"/>
  <c r="O78" i="1"/>
  <c r="O84" i="1"/>
  <c r="O90" i="1"/>
  <c r="O96" i="1"/>
  <c r="O102" i="1"/>
  <c r="O108" i="1"/>
  <c r="O114" i="1"/>
  <c r="O120" i="1"/>
  <c r="O126" i="1"/>
  <c r="O110" i="1"/>
  <c r="O122" i="1"/>
  <c r="O9" i="1"/>
  <c r="O27" i="1"/>
  <c r="O45" i="1"/>
  <c r="O63" i="1"/>
  <c r="O81" i="1"/>
  <c r="O99" i="1"/>
  <c r="O129" i="1"/>
  <c r="O7" i="1"/>
  <c r="O13" i="1"/>
  <c r="O19" i="1"/>
  <c r="O25" i="1"/>
  <c r="O31" i="1"/>
  <c r="O37" i="1"/>
  <c r="O43" i="1"/>
  <c r="O49" i="1"/>
  <c r="O55" i="1"/>
  <c r="O61" i="1"/>
  <c r="O67" i="1"/>
  <c r="O73" i="1"/>
  <c r="O79" i="1"/>
  <c r="O85" i="1"/>
  <c r="O91" i="1"/>
  <c r="O97" i="1"/>
  <c r="O103" i="1"/>
  <c r="O109" i="1"/>
  <c r="O115" i="1"/>
  <c r="O121" i="1"/>
  <c r="O127" i="1"/>
  <c r="M3" i="1" l="1"/>
  <c r="L3" i="1"/>
  <c r="K3" i="1"/>
  <c r="J3" i="1"/>
  <c r="J134" i="1" l="1"/>
  <c r="Q3" i="1"/>
  <c r="K134" i="1"/>
  <c r="R3" i="1"/>
  <c r="L134" i="1"/>
  <c r="S3" i="1"/>
  <c r="M134" i="1"/>
  <c r="T134" i="1" s="1"/>
  <c r="T3" i="1"/>
  <c r="N9" i="1"/>
  <c r="U9" i="1" s="1"/>
  <c r="N17" i="1"/>
  <c r="U17" i="1" s="1"/>
  <c r="N25" i="1"/>
  <c r="U25" i="1" s="1"/>
  <c r="N33" i="1"/>
  <c r="U33" i="1" s="1"/>
  <c r="N41" i="1"/>
  <c r="U41" i="1" s="1"/>
  <c r="N49" i="1"/>
  <c r="U49" i="1" s="1"/>
  <c r="N57" i="1"/>
  <c r="U57" i="1" s="1"/>
  <c r="N65" i="1"/>
  <c r="U65" i="1" s="1"/>
  <c r="N73" i="1"/>
  <c r="U73" i="1" s="1"/>
  <c r="N81" i="1"/>
  <c r="U81" i="1" s="1"/>
  <c r="N89" i="1"/>
  <c r="U89" i="1" s="1"/>
  <c r="N97" i="1"/>
  <c r="U97" i="1" s="1"/>
  <c r="N105" i="1"/>
  <c r="U105" i="1" s="1"/>
  <c r="N113" i="1"/>
  <c r="U113" i="1" s="1"/>
  <c r="N121" i="1"/>
  <c r="U121" i="1" s="1"/>
  <c r="N58" i="1"/>
  <c r="U58" i="1" s="1"/>
  <c r="N114" i="1"/>
  <c r="U114" i="1" s="1"/>
  <c r="N11" i="1"/>
  <c r="U11" i="1" s="1"/>
  <c r="N19" i="1"/>
  <c r="U19" i="1" s="1"/>
  <c r="N27" i="1"/>
  <c r="U27" i="1" s="1"/>
  <c r="N35" i="1"/>
  <c r="U35" i="1" s="1"/>
  <c r="N43" i="1"/>
  <c r="U43" i="1" s="1"/>
  <c r="N51" i="1"/>
  <c r="U51" i="1" s="1"/>
  <c r="N59" i="1"/>
  <c r="U59" i="1" s="1"/>
  <c r="N67" i="1"/>
  <c r="U67" i="1" s="1"/>
  <c r="N75" i="1"/>
  <c r="U75" i="1" s="1"/>
  <c r="N83" i="1"/>
  <c r="U83" i="1" s="1"/>
  <c r="N91" i="1"/>
  <c r="U91" i="1" s="1"/>
  <c r="N99" i="1"/>
  <c r="U99" i="1" s="1"/>
  <c r="N107" i="1"/>
  <c r="U107" i="1" s="1"/>
  <c r="N115" i="1"/>
  <c r="U115" i="1" s="1"/>
  <c r="N123" i="1"/>
  <c r="U123" i="1" s="1"/>
  <c r="N131" i="1"/>
  <c r="U131" i="1" s="1"/>
  <c r="N4" i="1"/>
  <c r="U4" i="1" s="1"/>
  <c r="N62" i="1"/>
  <c r="U62" i="1" s="1"/>
  <c r="N78" i="1"/>
  <c r="U78" i="1" s="1"/>
  <c r="N94" i="1"/>
  <c r="U94" i="1" s="1"/>
  <c r="N118" i="1"/>
  <c r="U118" i="1" s="1"/>
  <c r="N40" i="1"/>
  <c r="U40" i="1" s="1"/>
  <c r="N72" i="1"/>
  <c r="U72" i="1" s="1"/>
  <c r="N96" i="1"/>
  <c r="U96" i="1" s="1"/>
  <c r="N128" i="1"/>
  <c r="U128" i="1" s="1"/>
  <c r="N34" i="1"/>
  <c r="U34" i="1" s="1"/>
  <c r="N74" i="1"/>
  <c r="U74" i="1" s="1"/>
  <c r="N122" i="1"/>
  <c r="U122" i="1" s="1"/>
  <c r="N12" i="1"/>
  <c r="U12" i="1" s="1"/>
  <c r="N20" i="1"/>
  <c r="U20" i="1" s="1"/>
  <c r="N28" i="1"/>
  <c r="U28" i="1" s="1"/>
  <c r="N36" i="1"/>
  <c r="U36" i="1" s="1"/>
  <c r="N44" i="1"/>
  <c r="U44" i="1" s="1"/>
  <c r="N52" i="1"/>
  <c r="U52" i="1" s="1"/>
  <c r="N60" i="1"/>
  <c r="U60" i="1" s="1"/>
  <c r="N68" i="1"/>
  <c r="U68" i="1" s="1"/>
  <c r="N76" i="1"/>
  <c r="U76" i="1" s="1"/>
  <c r="N84" i="1"/>
  <c r="U84" i="1" s="1"/>
  <c r="N92" i="1"/>
  <c r="U92" i="1" s="1"/>
  <c r="N100" i="1"/>
  <c r="U100" i="1" s="1"/>
  <c r="N108" i="1"/>
  <c r="U108" i="1" s="1"/>
  <c r="N116" i="1"/>
  <c r="U116" i="1" s="1"/>
  <c r="N124" i="1"/>
  <c r="U124" i="1" s="1"/>
  <c r="N132" i="1"/>
  <c r="N16" i="1"/>
  <c r="U16" i="1" s="1"/>
  <c r="N98" i="1"/>
  <c r="U98" i="1" s="1"/>
  <c r="N13" i="1"/>
  <c r="U13" i="1" s="1"/>
  <c r="N21" i="1"/>
  <c r="U21" i="1" s="1"/>
  <c r="N29" i="1"/>
  <c r="U29" i="1" s="1"/>
  <c r="N37" i="1"/>
  <c r="U37" i="1" s="1"/>
  <c r="N45" i="1"/>
  <c r="U45" i="1" s="1"/>
  <c r="N53" i="1"/>
  <c r="U53" i="1" s="1"/>
  <c r="N61" i="1"/>
  <c r="U61" i="1" s="1"/>
  <c r="N69" i="1"/>
  <c r="U69" i="1" s="1"/>
  <c r="N77" i="1"/>
  <c r="U77" i="1" s="1"/>
  <c r="N85" i="1"/>
  <c r="U85" i="1" s="1"/>
  <c r="N93" i="1"/>
  <c r="U93" i="1" s="1"/>
  <c r="N101" i="1"/>
  <c r="U101" i="1" s="1"/>
  <c r="N109" i="1"/>
  <c r="U109" i="1" s="1"/>
  <c r="N117" i="1"/>
  <c r="U117" i="1" s="1"/>
  <c r="N125" i="1"/>
  <c r="U125" i="1" s="1"/>
  <c r="N133" i="1"/>
  <c r="N102" i="1"/>
  <c r="U102" i="1" s="1"/>
  <c r="N126" i="1"/>
  <c r="U126" i="1" s="1"/>
  <c r="N48" i="1"/>
  <c r="U48" i="1" s="1"/>
  <c r="N80" i="1"/>
  <c r="U80" i="1" s="1"/>
  <c r="N112" i="1"/>
  <c r="U112" i="1" s="1"/>
  <c r="N6" i="1"/>
  <c r="U6" i="1" s="1"/>
  <c r="N10" i="1"/>
  <c r="U10" i="1" s="1"/>
  <c r="N50" i="1"/>
  <c r="U50" i="1" s="1"/>
  <c r="N90" i="1"/>
  <c r="U90" i="1" s="1"/>
  <c r="N130" i="1"/>
  <c r="U130" i="1" s="1"/>
  <c r="N14" i="1"/>
  <c r="U14" i="1" s="1"/>
  <c r="N22" i="1"/>
  <c r="U22" i="1" s="1"/>
  <c r="N30" i="1"/>
  <c r="U30" i="1" s="1"/>
  <c r="N38" i="1"/>
  <c r="U38" i="1" s="1"/>
  <c r="N46" i="1"/>
  <c r="U46" i="1" s="1"/>
  <c r="N54" i="1"/>
  <c r="U54" i="1" s="1"/>
  <c r="N70" i="1"/>
  <c r="U70" i="1" s="1"/>
  <c r="N86" i="1"/>
  <c r="U86" i="1" s="1"/>
  <c r="N110" i="1"/>
  <c r="U110" i="1" s="1"/>
  <c r="N134" i="1"/>
  <c r="N32" i="1"/>
  <c r="U32" i="1" s="1"/>
  <c r="N64" i="1"/>
  <c r="U64" i="1" s="1"/>
  <c r="N104" i="1"/>
  <c r="U104" i="1" s="1"/>
  <c r="N129" i="1"/>
  <c r="U129" i="1" s="1"/>
  <c r="N26" i="1"/>
  <c r="U26" i="1" s="1"/>
  <c r="N42" i="1"/>
  <c r="U42" i="1" s="1"/>
  <c r="N82" i="1"/>
  <c r="U82" i="1" s="1"/>
  <c r="N8" i="1"/>
  <c r="U8" i="1" s="1"/>
  <c r="N15" i="1"/>
  <c r="U15" i="1" s="1"/>
  <c r="N23" i="1"/>
  <c r="U23" i="1" s="1"/>
  <c r="N31" i="1"/>
  <c r="U31" i="1" s="1"/>
  <c r="N39" i="1"/>
  <c r="U39" i="1" s="1"/>
  <c r="N47" i="1"/>
  <c r="U47" i="1" s="1"/>
  <c r="N55" i="1"/>
  <c r="U55" i="1" s="1"/>
  <c r="N63" i="1"/>
  <c r="U63" i="1" s="1"/>
  <c r="N71" i="1"/>
  <c r="U71" i="1" s="1"/>
  <c r="N79" i="1"/>
  <c r="U79" i="1" s="1"/>
  <c r="N87" i="1"/>
  <c r="U87" i="1" s="1"/>
  <c r="N95" i="1"/>
  <c r="U95" i="1" s="1"/>
  <c r="N103" i="1"/>
  <c r="U103" i="1" s="1"/>
  <c r="N111" i="1"/>
  <c r="U111" i="1" s="1"/>
  <c r="N119" i="1"/>
  <c r="U119" i="1" s="1"/>
  <c r="N127" i="1"/>
  <c r="U127" i="1" s="1"/>
  <c r="N5" i="1"/>
  <c r="U5" i="1" s="1"/>
  <c r="N24" i="1"/>
  <c r="U24" i="1" s="1"/>
  <c r="N56" i="1"/>
  <c r="U56" i="1" s="1"/>
  <c r="N88" i="1"/>
  <c r="U88" i="1" s="1"/>
  <c r="N120" i="1"/>
  <c r="U120" i="1" s="1"/>
  <c r="N7" i="1"/>
  <c r="U7" i="1" s="1"/>
  <c r="N18" i="1"/>
  <c r="U18" i="1" s="1"/>
  <c r="N66" i="1"/>
  <c r="U66" i="1" s="1"/>
  <c r="N106" i="1"/>
  <c r="U106" i="1" s="1"/>
  <c r="J132" i="1"/>
  <c r="Q132" i="1" s="1"/>
  <c r="J133" i="1"/>
  <c r="K133" i="1"/>
  <c r="K132" i="1"/>
  <c r="R132" i="1" s="1"/>
  <c r="L132" i="1"/>
  <c r="S132" i="1" s="1"/>
  <c r="L133" i="1"/>
  <c r="M133" i="1"/>
  <c r="M132" i="1"/>
  <c r="T132" i="1" s="1"/>
  <c r="L108" i="1"/>
  <c r="S108" i="1" s="1"/>
  <c r="L60" i="1"/>
  <c r="S60" i="1" s="1"/>
  <c r="L44" i="1"/>
  <c r="S44" i="1" s="1"/>
  <c r="J33" i="1"/>
  <c r="Q33" i="1" s="1"/>
  <c r="J101" i="1"/>
  <c r="Q101" i="1" s="1"/>
  <c r="J81" i="1"/>
  <c r="Q81" i="1" s="1"/>
  <c r="J9" i="1"/>
  <c r="Q9" i="1" s="1"/>
  <c r="L28" i="1"/>
  <c r="S28" i="1" s="1"/>
  <c r="J105" i="1"/>
  <c r="Q105" i="1" s="1"/>
  <c r="J77" i="1"/>
  <c r="Q77" i="1" s="1"/>
  <c r="J5" i="1"/>
  <c r="Q5" i="1" s="1"/>
  <c r="L12" i="1"/>
  <c r="S12" i="1" s="1"/>
  <c r="J129" i="1"/>
  <c r="J57" i="1"/>
  <c r="L124" i="1"/>
  <c r="S124" i="1" s="1"/>
  <c r="J29" i="1"/>
  <c r="Q29" i="1" s="1"/>
  <c r="J125" i="1"/>
  <c r="J53" i="1"/>
  <c r="Q53" i="1" s="1"/>
  <c r="J121" i="1"/>
  <c r="J73" i="1"/>
  <c r="Q73" i="1" s="1"/>
  <c r="J93" i="1"/>
  <c r="Q93" i="1" s="1"/>
  <c r="J45" i="1"/>
  <c r="Q45" i="1" s="1"/>
  <c r="L20" i="1"/>
  <c r="J113" i="1"/>
  <c r="J89" i="1"/>
  <c r="Q89" i="1" s="1"/>
  <c r="J65" i="1"/>
  <c r="Q65" i="1" s="1"/>
  <c r="J41" i="1"/>
  <c r="Q41" i="1" s="1"/>
  <c r="J17" i="1"/>
  <c r="Q17" i="1" s="1"/>
  <c r="L92" i="1"/>
  <c r="S92" i="1" s="1"/>
  <c r="I113" i="1"/>
  <c r="J97" i="1"/>
  <c r="Q97" i="1" s="1"/>
  <c r="J49" i="1"/>
  <c r="J25" i="1"/>
  <c r="Q25" i="1" s="1"/>
  <c r="J117" i="1"/>
  <c r="Q117" i="1" s="1"/>
  <c r="J69" i="1"/>
  <c r="J21" i="1"/>
  <c r="Q21" i="1" s="1"/>
  <c r="J109" i="1"/>
  <c r="Q109" i="1" s="1"/>
  <c r="J85" i="1"/>
  <c r="Q85" i="1" s="1"/>
  <c r="J61" i="1"/>
  <c r="J37" i="1"/>
  <c r="Q37" i="1" s="1"/>
  <c r="J13" i="1"/>
  <c r="Q13" i="1" s="1"/>
  <c r="L76" i="1"/>
  <c r="M5" i="1"/>
  <c r="T5" i="1" s="1"/>
  <c r="M9" i="1"/>
  <c r="T9" i="1" s="1"/>
  <c r="M13" i="1"/>
  <c r="T13" i="1" s="1"/>
  <c r="M17" i="1"/>
  <c r="T17" i="1" s="1"/>
  <c r="M21" i="1"/>
  <c r="T21" i="1" s="1"/>
  <c r="M25" i="1"/>
  <c r="T25" i="1" s="1"/>
  <c r="M29" i="1"/>
  <c r="T29" i="1" s="1"/>
  <c r="M33" i="1"/>
  <c r="T33" i="1" s="1"/>
  <c r="M37" i="1"/>
  <c r="T37" i="1" s="1"/>
  <c r="M41" i="1"/>
  <c r="T41" i="1" s="1"/>
  <c r="M45" i="1"/>
  <c r="T45" i="1" s="1"/>
  <c r="M49" i="1"/>
  <c r="M53" i="1"/>
  <c r="T53" i="1" s="1"/>
  <c r="M57" i="1"/>
  <c r="M61" i="1"/>
  <c r="M65" i="1"/>
  <c r="T65" i="1" s="1"/>
  <c r="M69" i="1"/>
  <c r="M73" i="1"/>
  <c r="T73" i="1" s="1"/>
  <c r="M77" i="1"/>
  <c r="T77" i="1" s="1"/>
  <c r="M81" i="1"/>
  <c r="T81" i="1" s="1"/>
  <c r="M85" i="1"/>
  <c r="T85" i="1" s="1"/>
  <c r="M89" i="1"/>
  <c r="T89" i="1" s="1"/>
  <c r="M93" i="1"/>
  <c r="T93" i="1" s="1"/>
  <c r="M97" i="1"/>
  <c r="T97" i="1" s="1"/>
  <c r="M101" i="1"/>
  <c r="T101" i="1" s="1"/>
  <c r="M105" i="1"/>
  <c r="T105" i="1" s="1"/>
  <c r="M109" i="1"/>
  <c r="T109" i="1" s="1"/>
  <c r="M113" i="1"/>
  <c r="M117" i="1"/>
  <c r="T117" i="1" s="1"/>
  <c r="M121" i="1"/>
  <c r="M125" i="1"/>
  <c r="M129" i="1"/>
  <c r="M6" i="1"/>
  <c r="T6" i="1" s="1"/>
  <c r="M10" i="1"/>
  <c r="T10" i="1" s="1"/>
  <c r="M14" i="1"/>
  <c r="T14" i="1" s="1"/>
  <c r="M18" i="1"/>
  <c r="T18" i="1" s="1"/>
  <c r="M22" i="1"/>
  <c r="T22" i="1" s="1"/>
  <c r="M26" i="1"/>
  <c r="T26" i="1" s="1"/>
  <c r="M30" i="1"/>
  <c r="T30" i="1" s="1"/>
  <c r="M34" i="1"/>
  <c r="T34" i="1" s="1"/>
  <c r="M38" i="1"/>
  <c r="T38" i="1" s="1"/>
  <c r="M42" i="1"/>
  <c r="T42" i="1" s="1"/>
  <c r="M46" i="1"/>
  <c r="M50" i="1"/>
  <c r="M54" i="1"/>
  <c r="M58" i="1"/>
  <c r="T58" i="1" s="1"/>
  <c r="M62" i="1"/>
  <c r="T62" i="1" s="1"/>
  <c r="M66" i="1"/>
  <c r="T66" i="1" s="1"/>
  <c r="M70" i="1"/>
  <c r="T70" i="1" s="1"/>
  <c r="M74" i="1"/>
  <c r="T74" i="1" s="1"/>
  <c r="M78" i="1"/>
  <c r="T78" i="1" s="1"/>
  <c r="M82" i="1"/>
  <c r="T82" i="1" s="1"/>
  <c r="M86" i="1"/>
  <c r="T86" i="1" s="1"/>
  <c r="M90" i="1"/>
  <c r="T90" i="1" s="1"/>
  <c r="M94" i="1"/>
  <c r="T94" i="1" s="1"/>
  <c r="M98" i="1"/>
  <c r="M102" i="1"/>
  <c r="T102" i="1" s="1"/>
  <c r="M106" i="1"/>
  <c r="T106" i="1" s="1"/>
  <c r="M110" i="1"/>
  <c r="T110" i="1" s="1"/>
  <c r="M114" i="1"/>
  <c r="T114" i="1" s="1"/>
  <c r="M118" i="1"/>
  <c r="M122" i="1"/>
  <c r="T122" i="1" s="1"/>
  <c r="M126" i="1"/>
  <c r="T126" i="1" s="1"/>
  <c r="M130" i="1"/>
  <c r="T130" i="1" s="1"/>
  <c r="M7" i="1"/>
  <c r="T7" i="1" s="1"/>
  <c r="M11" i="1"/>
  <c r="T11" i="1" s="1"/>
  <c r="M15" i="1"/>
  <c r="T15" i="1" s="1"/>
  <c r="M19" i="1"/>
  <c r="T19" i="1" s="1"/>
  <c r="M23" i="1"/>
  <c r="T23" i="1" s="1"/>
  <c r="M27" i="1"/>
  <c r="T27" i="1" s="1"/>
  <c r="M31" i="1"/>
  <c r="M35" i="1"/>
  <c r="T35" i="1" s="1"/>
  <c r="M39" i="1"/>
  <c r="M43" i="1"/>
  <c r="T43" i="1" s="1"/>
  <c r="M47" i="1"/>
  <c r="T47" i="1" s="1"/>
  <c r="M51" i="1"/>
  <c r="M55" i="1"/>
  <c r="T55" i="1" s="1"/>
  <c r="M59" i="1"/>
  <c r="T59" i="1" s="1"/>
  <c r="M63" i="1"/>
  <c r="T63" i="1" s="1"/>
  <c r="M67" i="1"/>
  <c r="T67" i="1" s="1"/>
  <c r="M71" i="1"/>
  <c r="T71" i="1" s="1"/>
  <c r="M75" i="1"/>
  <c r="T75" i="1" s="1"/>
  <c r="M79" i="1"/>
  <c r="T79" i="1" s="1"/>
  <c r="M83" i="1"/>
  <c r="T83" i="1" s="1"/>
  <c r="M87" i="1"/>
  <c r="T87" i="1" s="1"/>
  <c r="M91" i="1"/>
  <c r="T91" i="1" s="1"/>
  <c r="M95" i="1"/>
  <c r="M99" i="1"/>
  <c r="T99" i="1" s="1"/>
  <c r="M103" i="1"/>
  <c r="M107" i="1"/>
  <c r="T107" i="1" s="1"/>
  <c r="M111" i="1"/>
  <c r="T111" i="1" s="1"/>
  <c r="M115" i="1"/>
  <c r="M119" i="1"/>
  <c r="T119" i="1" s="1"/>
  <c r="M123" i="1"/>
  <c r="T123" i="1" s="1"/>
  <c r="M127" i="1"/>
  <c r="T127" i="1" s="1"/>
  <c r="M131" i="1"/>
  <c r="T131" i="1" s="1"/>
  <c r="M8" i="1"/>
  <c r="T8" i="1" s="1"/>
  <c r="M12" i="1"/>
  <c r="T12" i="1" s="1"/>
  <c r="M16" i="1"/>
  <c r="M32" i="1"/>
  <c r="T32" i="1" s="1"/>
  <c r="M48" i="1"/>
  <c r="T48" i="1" s="1"/>
  <c r="M64" i="1"/>
  <c r="T64" i="1" s="1"/>
  <c r="M80" i="1"/>
  <c r="T80" i="1" s="1"/>
  <c r="M96" i="1"/>
  <c r="T96" i="1" s="1"/>
  <c r="M112" i="1"/>
  <c r="T112" i="1" s="1"/>
  <c r="M128" i="1"/>
  <c r="T128" i="1" s="1"/>
  <c r="M20" i="1"/>
  <c r="M24" i="1"/>
  <c r="T24" i="1" s="1"/>
  <c r="M40" i="1"/>
  <c r="M56" i="1"/>
  <c r="T56" i="1" s="1"/>
  <c r="M72" i="1"/>
  <c r="T72" i="1" s="1"/>
  <c r="M88" i="1"/>
  <c r="M104" i="1"/>
  <c r="T104" i="1" s="1"/>
  <c r="M120" i="1"/>
  <c r="T120" i="1" s="1"/>
  <c r="M36" i="1"/>
  <c r="T36" i="1" s="1"/>
  <c r="M68" i="1"/>
  <c r="T68" i="1" s="1"/>
  <c r="M100" i="1"/>
  <c r="T100" i="1" s="1"/>
  <c r="M4" i="1"/>
  <c r="T4" i="1" s="1"/>
  <c r="M44" i="1"/>
  <c r="T44" i="1" s="1"/>
  <c r="M76" i="1"/>
  <c r="M108" i="1"/>
  <c r="T108" i="1" s="1"/>
  <c r="M52" i="1"/>
  <c r="T52" i="1" s="1"/>
  <c r="M84" i="1"/>
  <c r="M116" i="1"/>
  <c r="T116" i="1" s="1"/>
  <c r="M28" i="1"/>
  <c r="T28" i="1" s="1"/>
  <c r="M60" i="1"/>
  <c r="T60" i="1" s="1"/>
  <c r="M92" i="1"/>
  <c r="T92" i="1" s="1"/>
  <c r="M124" i="1"/>
  <c r="T124" i="1" s="1"/>
  <c r="I129" i="1"/>
  <c r="I121" i="1"/>
  <c r="P121" i="1" s="1"/>
  <c r="I8" i="1"/>
  <c r="P8" i="1" s="1"/>
  <c r="I127" i="1"/>
  <c r="P127" i="1" s="1"/>
  <c r="I119" i="1"/>
  <c r="P119" i="1" s="1"/>
  <c r="I125" i="1"/>
  <c r="I117" i="1"/>
  <c r="P117" i="1" s="1"/>
  <c r="K5" i="1"/>
  <c r="R5" i="1" s="1"/>
  <c r="K9" i="1"/>
  <c r="R9" i="1" s="1"/>
  <c r="K13" i="1"/>
  <c r="R13" i="1" s="1"/>
  <c r="K17" i="1"/>
  <c r="R17" i="1" s="1"/>
  <c r="K21" i="1"/>
  <c r="R21" i="1" s="1"/>
  <c r="K25" i="1"/>
  <c r="R25" i="1" s="1"/>
  <c r="K29" i="1"/>
  <c r="R29" i="1" s="1"/>
  <c r="K33" i="1"/>
  <c r="R33" i="1" s="1"/>
  <c r="K37" i="1"/>
  <c r="R37" i="1" s="1"/>
  <c r="K41" i="1"/>
  <c r="R41" i="1" s="1"/>
  <c r="K45" i="1"/>
  <c r="R45" i="1" s="1"/>
  <c r="K49" i="1"/>
  <c r="K53" i="1"/>
  <c r="R53" i="1" s="1"/>
  <c r="K57" i="1"/>
  <c r="K61" i="1"/>
  <c r="K65" i="1"/>
  <c r="R65" i="1" s="1"/>
  <c r="K69" i="1"/>
  <c r="K73" i="1"/>
  <c r="R73" i="1" s="1"/>
  <c r="K77" i="1"/>
  <c r="R77" i="1" s="1"/>
  <c r="K81" i="1"/>
  <c r="R81" i="1" s="1"/>
  <c r="K85" i="1"/>
  <c r="R85" i="1" s="1"/>
  <c r="K6" i="1"/>
  <c r="R6" i="1" s="1"/>
  <c r="K10" i="1"/>
  <c r="K14" i="1"/>
  <c r="R14" i="1" s="1"/>
  <c r="K18" i="1"/>
  <c r="R18" i="1" s="1"/>
  <c r="K22" i="1"/>
  <c r="R22" i="1" s="1"/>
  <c r="K26" i="1"/>
  <c r="R26" i="1" s="1"/>
  <c r="K30" i="1"/>
  <c r="R30" i="1" s="1"/>
  <c r="K34" i="1"/>
  <c r="R34" i="1" s="1"/>
  <c r="K38" i="1"/>
  <c r="R38" i="1" s="1"/>
  <c r="K42" i="1"/>
  <c r="R42" i="1" s="1"/>
  <c r="K46" i="1"/>
  <c r="K50" i="1"/>
  <c r="K54" i="1"/>
  <c r="K7" i="1"/>
  <c r="R7" i="1" s="1"/>
  <c r="K11" i="1"/>
  <c r="R11" i="1" s="1"/>
  <c r="K15" i="1"/>
  <c r="R15" i="1" s="1"/>
  <c r="K19" i="1"/>
  <c r="R19" i="1" s="1"/>
  <c r="K23" i="1"/>
  <c r="R23" i="1" s="1"/>
  <c r="K27" i="1"/>
  <c r="R27" i="1" s="1"/>
  <c r="K31" i="1"/>
  <c r="K35" i="1"/>
  <c r="R35" i="1" s="1"/>
  <c r="K39" i="1"/>
  <c r="R39" i="1" s="1"/>
  <c r="K43" i="1"/>
  <c r="K47" i="1"/>
  <c r="R47" i="1" s="1"/>
  <c r="K51" i="1"/>
  <c r="K55" i="1"/>
  <c r="R55" i="1" s="1"/>
  <c r="K59" i="1"/>
  <c r="R59" i="1" s="1"/>
  <c r="K63" i="1"/>
  <c r="R63" i="1" s="1"/>
  <c r="K67" i="1"/>
  <c r="R67" i="1" s="1"/>
  <c r="K71" i="1"/>
  <c r="R71" i="1" s="1"/>
  <c r="K75" i="1"/>
  <c r="R75" i="1" s="1"/>
  <c r="K79" i="1"/>
  <c r="R79" i="1" s="1"/>
  <c r="K83" i="1"/>
  <c r="R83" i="1" s="1"/>
  <c r="K87" i="1"/>
  <c r="R87" i="1" s="1"/>
  <c r="K16" i="1"/>
  <c r="K32" i="1"/>
  <c r="R32" i="1" s="1"/>
  <c r="K48" i="1"/>
  <c r="R48" i="1" s="1"/>
  <c r="K60" i="1"/>
  <c r="R60" i="1" s="1"/>
  <c r="K68" i="1"/>
  <c r="R68" i="1" s="1"/>
  <c r="K76" i="1"/>
  <c r="K84" i="1"/>
  <c r="K90" i="1"/>
  <c r="R90" i="1" s="1"/>
  <c r="K94" i="1"/>
  <c r="R94" i="1" s="1"/>
  <c r="K98" i="1"/>
  <c r="K102" i="1"/>
  <c r="R102" i="1" s="1"/>
  <c r="K106" i="1"/>
  <c r="R106" i="1" s="1"/>
  <c r="K110" i="1"/>
  <c r="R110" i="1" s="1"/>
  <c r="K114" i="1"/>
  <c r="R114" i="1" s="1"/>
  <c r="K118" i="1"/>
  <c r="K122" i="1"/>
  <c r="R122" i="1" s="1"/>
  <c r="K126" i="1"/>
  <c r="R126" i="1" s="1"/>
  <c r="K130" i="1"/>
  <c r="R130" i="1" s="1"/>
  <c r="K8" i="1"/>
  <c r="R8" i="1" s="1"/>
  <c r="K24" i="1"/>
  <c r="R24" i="1" s="1"/>
  <c r="K40" i="1"/>
  <c r="K56" i="1"/>
  <c r="R56" i="1" s="1"/>
  <c r="K64" i="1"/>
  <c r="R64" i="1" s="1"/>
  <c r="K72" i="1"/>
  <c r="R72" i="1" s="1"/>
  <c r="K80" i="1"/>
  <c r="R80" i="1" s="1"/>
  <c r="K88" i="1"/>
  <c r="K92" i="1"/>
  <c r="R92" i="1" s="1"/>
  <c r="K96" i="1"/>
  <c r="R96" i="1" s="1"/>
  <c r="K100" i="1"/>
  <c r="R100" i="1" s="1"/>
  <c r="K104" i="1"/>
  <c r="K108" i="1"/>
  <c r="R108" i="1" s="1"/>
  <c r="K112" i="1"/>
  <c r="R112" i="1" s="1"/>
  <c r="K116" i="1"/>
  <c r="R116" i="1" s="1"/>
  <c r="K120" i="1"/>
  <c r="K124" i="1"/>
  <c r="R124" i="1" s="1"/>
  <c r="K128" i="1"/>
  <c r="R128" i="1" s="1"/>
  <c r="K4" i="1"/>
  <c r="R4" i="1" s="1"/>
  <c r="K36" i="1"/>
  <c r="R36" i="1" s="1"/>
  <c r="K62" i="1"/>
  <c r="R62" i="1" s="1"/>
  <c r="K78" i="1"/>
  <c r="R78" i="1" s="1"/>
  <c r="K91" i="1"/>
  <c r="R91" i="1" s="1"/>
  <c r="K99" i="1"/>
  <c r="R99" i="1" s="1"/>
  <c r="K107" i="1"/>
  <c r="R107" i="1" s="1"/>
  <c r="K115" i="1"/>
  <c r="R115" i="1" s="1"/>
  <c r="K123" i="1"/>
  <c r="R123" i="1" s="1"/>
  <c r="K131" i="1"/>
  <c r="R131" i="1" s="1"/>
  <c r="K12" i="1"/>
  <c r="K44" i="1"/>
  <c r="R44" i="1" s="1"/>
  <c r="K66" i="1"/>
  <c r="R66" i="1" s="1"/>
  <c r="K82" i="1"/>
  <c r="R82" i="1" s="1"/>
  <c r="K93" i="1"/>
  <c r="R93" i="1" s="1"/>
  <c r="K101" i="1"/>
  <c r="R101" i="1" s="1"/>
  <c r="K109" i="1"/>
  <c r="R109" i="1" s="1"/>
  <c r="K117" i="1"/>
  <c r="R117" i="1" s="1"/>
  <c r="K125" i="1"/>
  <c r="K20" i="1"/>
  <c r="K52" i="1"/>
  <c r="R52" i="1" s="1"/>
  <c r="K70" i="1"/>
  <c r="R70" i="1" s="1"/>
  <c r="K86" i="1"/>
  <c r="R86" i="1" s="1"/>
  <c r="K95" i="1"/>
  <c r="R95" i="1" s="1"/>
  <c r="K103" i="1"/>
  <c r="K111" i="1"/>
  <c r="R111" i="1" s="1"/>
  <c r="K119" i="1"/>
  <c r="R119" i="1" s="1"/>
  <c r="K127" i="1"/>
  <c r="R127" i="1" s="1"/>
  <c r="K28" i="1"/>
  <c r="R28" i="1" s="1"/>
  <c r="K58" i="1"/>
  <c r="R58" i="1" s="1"/>
  <c r="K74" i="1"/>
  <c r="R74" i="1" s="1"/>
  <c r="K89" i="1"/>
  <c r="R89" i="1" s="1"/>
  <c r="K97" i="1"/>
  <c r="R97" i="1" s="1"/>
  <c r="K105" i="1"/>
  <c r="R105" i="1" s="1"/>
  <c r="K113" i="1"/>
  <c r="K121" i="1"/>
  <c r="K129" i="1"/>
  <c r="I6" i="1"/>
  <c r="P6" i="1" s="1"/>
  <c r="I131" i="1"/>
  <c r="P131" i="1" s="1"/>
  <c r="I123" i="1"/>
  <c r="P123" i="1" s="1"/>
  <c r="I10" i="1"/>
  <c r="I14" i="1"/>
  <c r="P14" i="1" s="1"/>
  <c r="I18" i="1"/>
  <c r="P18" i="1" s="1"/>
  <c r="I22" i="1"/>
  <c r="P22" i="1" s="1"/>
  <c r="I26" i="1"/>
  <c r="P26" i="1" s="1"/>
  <c r="I30" i="1"/>
  <c r="P30" i="1" s="1"/>
  <c r="I34" i="1"/>
  <c r="P34" i="1" s="1"/>
  <c r="I38" i="1"/>
  <c r="P38" i="1" s="1"/>
  <c r="I42" i="1"/>
  <c r="P42" i="1" s="1"/>
  <c r="I46" i="1"/>
  <c r="I50" i="1"/>
  <c r="I54" i="1"/>
  <c r="I58" i="1"/>
  <c r="P58" i="1" s="1"/>
  <c r="I62" i="1"/>
  <c r="P62" i="1" s="1"/>
  <c r="I66" i="1"/>
  <c r="P66" i="1" s="1"/>
  <c r="I70" i="1"/>
  <c r="P70" i="1" s="1"/>
  <c r="I74" i="1"/>
  <c r="P74" i="1" s="1"/>
  <c r="I78" i="1"/>
  <c r="P78" i="1" s="1"/>
  <c r="I82" i="1"/>
  <c r="P82" i="1" s="1"/>
  <c r="I12" i="1"/>
  <c r="I16" i="1"/>
  <c r="I20" i="1"/>
  <c r="I24" i="1"/>
  <c r="P24" i="1" s="1"/>
  <c r="I28" i="1"/>
  <c r="P28" i="1" s="1"/>
  <c r="I32" i="1"/>
  <c r="P32" i="1" s="1"/>
  <c r="I36" i="1"/>
  <c r="P36" i="1" s="1"/>
  <c r="I40" i="1"/>
  <c r="I44" i="1"/>
  <c r="P44" i="1" s="1"/>
  <c r="I48" i="1"/>
  <c r="P48" i="1" s="1"/>
  <c r="I52" i="1"/>
  <c r="P52" i="1" s="1"/>
  <c r="I56" i="1"/>
  <c r="P56" i="1" s="1"/>
  <c r="I60" i="1"/>
  <c r="P60" i="1" s="1"/>
  <c r="I64" i="1"/>
  <c r="P64" i="1" s="1"/>
  <c r="I68" i="1"/>
  <c r="P68" i="1" s="1"/>
  <c r="I72" i="1"/>
  <c r="P72" i="1" s="1"/>
  <c r="I76" i="1"/>
  <c r="I80" i="1"/>
  <c r="P80" i="1" s="1"/>
  <c r="I84" i="1"/>
  <c r="I15" i="1"/>
  <c r="P15" i="1" s="1"/>
  <c r="I23" i="1"/>
  <c r="P23" i="1" s="1"/>
  <c r="I31" i="1"/>
  <c r="I39" i="1"/>
  <c r="I47" i="1"/>
  <c r="P47" i="1" s="1"/>
  <c r="I55" i="1"/>
  <c r="P55" i="1" s="1"/>
  <c r="I63" i="1"/>
  <c r="P63" i="1" s="1"/>
  <c r="I71" i="1"/>
  <c r="P71" i="1" s="1"/>
  <c r="I79" i="1"/>
  <c r="P79" i="1" s="1"/>
  <c r="I86" i="1"/>
  <c r="P86" i="1" s="1"/>
  <c r="I90" i="1"/>
  <c r="P90" i="1" s="1"/>
  <c r="I94" i="1"/>
  <c r="P94" i="1" s="1"/>
  <c r="I98" i="1"/>
  <c r="I102" i="1"/>
  <c r="P102" i="1" s="1"/>
  <c r="I106" i="1"/>
  <c r="P106" i="1" s="1"/>
  <c r="I110" i="1"/>
  <c r="P110" i="1" s="1"/>
  <c r="I114" i="1"/>
  <c r="P114" i="1" s="1"/>
  <c r="I118" i="1"/>
  <c r="P118" i="1" s="1"/>
  <c r="I122" i="1"/>
  <c r="P122" i="1" s="1"/>
  <c r="I126" i="1"/>
  <c r="P126" i="1" s="1"/>
  <c r="I130" i="1"/>
  <c r="P130" i="1" s="1"/>
  <c r="I7" i="1"/>
  <c r="P7" i="1" s="1"/>
  <c r="I9" i="1"/>
  <c r="P9" i="1" s="1"/>
  <c r="I17" i="1"/>
  <c r="P17" i="1" s="1"/>
  <c r="I25" i="1"/>
  <c r="P25" i="1" s="1"/>
  <c r="I33" i="1"/>
  <c r="P33" i="1" s="1"/>
  <c r="I41" i="1"/>
  <c r="P41" i="1" s="1"/>
  <c r="I49" i="1"/>
  <c r="I57" i="1"/>
  <c r="I65" i="1"/>
  <c r="P65" i="1" s="1"/>
  <c r="I73" i="1"/>
  <c r="P73" i="1" s="1"/>
  <c r="I81" i="1"/>
  <c r="P81" i="1" s="1"/>
  <c r="I87" i="1"/>
  <c r="P87" i="1" s="1"/>
  <c r="I91" i="1"/>
  <c r="P91" i="1" s="1"/>
  <c r="I95" i="1"/>
  <c r="I99" i="1"/>
  <c r="P99" i="1" s="1"/>
  <c r="I103" i="1"/>
  <c r="I107" i="1"/>
  <c r="I111" i="1"/>
  <c r="P111" i="1" s="1"/>
  <c r="I115" i="1"/>
  <c r="I11" i="1"/>
  <c r="P11" i="1" s="1"/>
  <c r="I19" i="1"/>
  <c r="P19" i="1" s="1"/>
  <c r="I27" i="1"/>
  <c r="P27" i="1" s="1"/>
  <c r="I35" i="1"/>
  <c r="P35" i="1" s="1"/>
  <c r="I43" i="1"/>
  <c r="I51" i="1"/>
  <c r="I59" i="1"/>
  <c r="P59" i="1" s="1"/>
  <c r="I67" i="1"/>
  <c r="P67" i="1" s="1"/>
  <c r="I75" i="1"/>
  <c r="P75" i="1" s="1"/>
  <c r="I83" i="1"/>
  <c r="P83" i="1" s="1"/>
  <c r="I88" i="1"/>
  <c r="I92" i="1"/>
  <c r="P92" i="1" s="1"/>
  <c r="I96" i="1"/>
  <c r="P96" i="1" s="1"/>
  <c r="I100" i="1"/>
  <c r="P100" i="1" s="1"/>
  <c r="I104" i="1"/>
  <c r="I108" i="1"/>
  <c r="P108" i="1" s="1"/>
  <c r="I112" i="1"/>
  <c r="P112" i="1" s="1"/>
  <c r="I116" i="1"/>
  <c r="P116" i="1" s="1"/>
  <c r="I120" i="1"/>
  <c r="I124" i="1"/>
  <c r="P124" i="1" s="1"/>
  <c r="I128" i="1"/>
  <c r="P128" i="1" s="1"/>
  <c r="I5" i="1"/>
  <c r="P5" i="1" s="1"/>
  <c r="I4" i="1"/>
  <c r="P4" i="1" s="1"/>
  <c r="I13" i="1"/>
  <c r="P13" i="1" s="1"/>
  <c r="I21" i="1"/>
  <c r="P21" i="1" s="1"/>
  <c r="I29" i="1"/>
  <c r="P29" i="1" s="1"/>
  <c r="I37" i="1"/>
  <c r="P37" i="1" s="1"/>
  <c r="I45" i="1"/>
  <c r="P45" i="1" s="1"/>
  <c r="I53" i="1"/>
  <c r="P53" i="1" s="1"/>
  <c r="I61" i="1"/>
  <c r="I69" i="1"/>
  <c r="I77" i="1"/>
  <c r="P77" i="1" s="1"/>
  <c r="I85" i="1"/>
  <c r="P85" i="1" s="1"/>
  <c r="I89" i="1"/>
  <c r="P89" i="1" s="1"/>
  <c r="I93" i="1"/>
  <c r="P93" i="1" s="1"/>
  <c r="I97" i="1"/>
  <c r="P97" i="1" s="1"/>
  <c r="I101" i="1"/>
  <c r="P101" i="1" s="1"/>
  <c r="I105" i="1"/>
  <c r="P105" i="1" s="1"/>
  <c r="I109" i="1"/>
  <c r="P109" i="1" s="1"/>
  <c r="J6" i="1"/>
  <c r="Q6" i="1" s="1"/>
  <c r="J10" i="1"/>
  <c r="Q10" i="1" s="1"/>
  <c r="J14" i="1"/>
  <c r="Q14" i="1" s="1"/>
  <c r="J18" i="1"/>
  <c r="Q18" i="1" s="1"/>
  <c r="J22" i="1"/>
  <c r="Q22" i="1" s="1"/>
  <c r="J26" i="1"/>
  <c r="Q26" i="1" s="1"/>
  <c r="J30" i="1"/>
  <c r="Q30" i="1" s="1"/>
  <c r="J34" i="1"/>
  <c r="Q34" i="1" s="1"/>
  <c r="J38" i="1"/>
  <c r="Q38" i="1" s="1"/>
  <c r="J42" i="1"/>
  <c r="Q42" i="1" s="1"/>
  <c r="J46" i="1"/>
  <c r="Q46" i="1" s="1"/>
  <c r="J50" i="1"/>
  <c r="J54" i="1"/>
  <c r="J58" i="1"/>
  <c r="Q58" i="1" s="1"/>
  <c r="J62" i="1"/>
  <c r="Q62" i="1" s="1"/>
  <c r="J66" i="1"/>
  <c r="Q66" i="1" s="1"/>
  <c r="J70" i="1"/>
  <c r="Q70" i="1" s="1"/>
  <c r="J74" i="1"/>
  <c r="Q74" i="1" s="1"/>
  <c r="J78" i="1"/>
  <c r="Q78" i="1" s="1"/>
  <c r="J82" i="1"/>
  <c r="Q82" i="1" s="1"/>
  <c r="J86" i="1"/>
  <c r="Q86" i="1" s="1"/>
  <c r="J90" i="1"/>
  <c r="Q90" i="1" s="1"/>
  <c r="J94" i="1"/>
  <c r="Q94" i="1" s="1"/>
  <c r="J98" i="1"/>
  <c r="J102" i="1"/>
  <c r="Q102" i="1" s="1"/>
  <c r="J106" i="1"/>
  <c r="Q106" i="1" s="1"/>
  <c r="J110" i="1"/>
  <c r="Q110" i="1" s="1"/>
  <c r="J114" i="1"/>
  <c r="Q114" i="1" s="1"/>
  <c r="J118" i="1"/>
  <c r="J122" i="1"/>
  <c r="Q122" i="1" s="1"/>
  <c r="J126" i="1"/>
  <c r="Q126" i="1" s="1"/>
  <c r="J130" i="1"/>
  <c r="Q130" i="1" s="1"/>
  <c r="J8" i="1"/>
  <c r="Q8" i="1" s="1"/>
  <c r="J12" i="1"/>
  <c r="Q12" i="1" s="1"/>
  <c r="J16" i="1"/>
  <c r="Q16" i="1" s="1"/>
  <c r="J20" i="1"/>
  <c r="J24" i="1"/>
  <c r="Q24" i="1" s="1"/>
  <c r="J28" i="1"/>
  <c r="Q28" i="1" s="1"/>
  <c r="J32" i="1"/>
  <c r="Q32" i="1" s="1"/>
  <c r="J36" i="1"/>
  <c r="Q36" i="1" s="1"/>
  <c r="J40" i="1"/>
  <c r="J44" i="1"/>
  <c r="Q44" i="1" s="1"/>
  <c r="J48" i="1"/>
  <c r="Q48" i="1" s="1"/>
  <c r="J52" i="1"/>
  <c r="Q52" i="1" s="1"/>
  <c r="J56" i="1"/>
  <c r="Q56" i="1" s="1"/>
  <c r="J60" i="1"/>
  <c r="Q60" i="1" s="1"/>
  <c r="J64" i="1"/>
  <c r="Q64" i="1" s="1"/>
  <c r="J68" i="1"/>
  <c r="Q68" i="1" s="1"/>
  <c r="J72" i="1"/>
  <c r="Q72" i="1" s="1"/>
  <c r="J76" i="1"/>
  <c r="Q76" i="1" s="1"/>
  <c r="J80" i="1"/>
  <c r="Q80" i="1" s="1"/>
  <c r="J84" i="1"/>
  <c r="J88" i="1"/>
  <c r="J92" i="1"/>
  <c r="Q92" i="1" s="1"/>
  <c r="J96" i="1"/>
  <c r="Q96" i="1" s="1"/>
  <c r="J100" i="1"/>
  <c r="Q100" i="1" s="1"/>
  <c r="J104" i="1"/>
  <c r="J108" i="1"/>
  <c r="Q108" i="1" s="1"/>
  <c r="J112" i="1"/>
  <c r="Q112" i="1" s="1"/>
  <c r="J116" i="1"/>
  <c r="Q116" i="1" s="1"/>
  <c r="J120" i="1"/>
  <c r="J124" i="1"/>
  <c r="Q124" i="1" s="1"/>
  <c r="J128" i="1"/>
  <c r="Q128" i="1" s="1"/>
  <c r="J4" i="1"/>
  <c r="Q4" i="1" s="1"/>
  <c r="J127" i="1"/>
  <c r="Q127" i="1" s="1"/>
  <c r="J119" i="1"/>
  <c r="Q119" i="1" s="1"/>
  <c r="J111" i="1"/>
  <c r="Q111" i="1" s="1"/>
  <c r="J103" i="1"/>
  <c r="J95" i="1"/>
  <c r="J87" i="1"/>
  <c r="Q87" i="1" s="1"/>
  <c r="J79" i="1"/>
  <c r="Q79" i="1" s="1"/>
  <c r="J71" i="1"/>
  <c r="Q71" i="1" s="1"/>
  <c r="J63" i="1"/>
  <c r="Q63" i="1" s="1"/>
  <c r="J55" i="1"/>
  <c r="Q55" i="1" s="1"/>
  <c r="J47" i="1"/>
  <c r="Q47" i="1" s="1"/>
  <c r="J39" i="1"/>
  <c r="J31" i="1"/>
  <c r="J23" i="1"/>
  <c r="Q23" i="1" s="1"/>
  <c r="J15" i="1"/>
  <c r="Q15" i="1" s="1"/>
  <c r="J7" i="1"/>
  <c r="Q7" i="1" s="1"/>
  <c r="L116" i="1"/>
  <c r="S116" i="1" s="1"/>
  <c r="L84" i="1"/>
  <c r="L52" i="1"/>
  <c r="S52" i="1" s="1"/>
  <c r="L5" i="1"/>
  <c r="S5" i="1" s="1"/>
  <c r="L9" i="1"/>
  <c r="S9" i="1" s="1"/>
  <c r="L13" i="1"/>
  <c r="S13" i="1" s="1"/>
  <c r="L17" i="1"/>
  <c r="S17" i="1" s="1"/>
  <c r="L21" i="1"/>
  <c r="S21" i="1" s="1"/>
  <c r="L25" i="1"/>
  <c r="S25" i="1" s="1"/>
  <c r="L29" i="1"/>
  <c r="S29" i="1" s="1"/>
  <c r="L33" i="1"/>
  <c r="S33" i="1" s="1"/>
  <c r="L37" i="1"/>
  <c r="S37" i="1" s="1"/>
  <c r="L41" i="1"/>
  <c r="S41" i="1" s="1"/>
  <c r="L45" i="1"/>
  <c r="S45" i="1" s="1"/>
  <c r="L49" i="1"/>
  <c r="L53" i="1"/>
  <c r="S53" i="1" s="1"/>
  <c r="L57" i="1"/>
  <c r="L61" i="1"/>
  <c r="S61" i="1" s="1"/>
  <c r="L65" i="1"/>
  <c r="S65" i="1" s="1"/>
  <c r="L69" i="1"/>
  <c r="L73" i="1"/>
  <c r="S73" i="1" s="1"/>
  <c r="L77" i="1"/>
  <c r="S77" i="1" s="1"/>
  <c r="L81" i="1"/>
  <c r="S81" i="1" s="1"/>
  <c r="L85" i="1"/>
  <c r="S85" i="1" s="1"/>
  <c r="L89" i="1"/>
  <c r="S89" i="1" s="1"/>
  <c r="L93" i="1"/>
  <c r="S93" i="1" s="1"/>
  <c r="L97" i="1"/>
  <c r="S97" i="1" s="1"/>
  <c r="L101" i="1"/>
  <c r="S101" i="1" s="1"/>
  <c r="L105" i="1"/>
  <c r="S105" i="1" s="1"/>
  <c r="L109" i="1"/>
  <c r="S109" i="1" s="1"/>
  <c r="L113" i="1"/>
  <c r="L117" i="1"/>
  <c r="S117" i="1" s="1"/>
  <c r="L121" i="1"/>
  <c r="L125" i="1"/>
  <c r="S125" i="1" s="1"/>
  <c r="L129" i="1"/>
  <c r="S129" i="1" s="1"/>
  <c r="L6" i="1"/>
  <c r="S6" i="1" s="1"/>
  <c r="L10" i="1"/>
  <c r="L14" i="1"/>
  <c r="S14" i="1" s="1"/>
  <c r="L18" i="1"/>
  <c r="S18" i="1" s="1"/>
  <c r="L22" i="1"/>
  <c r="S22" i="1" s="1"/>
  <c r="L26" i="1"/>
  <c r="S26" i="1" s="1"/>
  <c r="L30" i="1"/>
  <c r="S30" i="1" s="1"/>
  <c r="L34" i="1"/>
  <c r="S34" i="1" s="1"/>
  <c r="L38" i="1"/>
  <c r="S38" i="1" s="1"/>
  <c r="L42" i="1"/>
  <c r="S42" i="1" s="1"/>
  <c r="L46" i="1"/>
  <c r="L50" i="1"/>
  <c r="L54" i="1"/>
  <c r="L58" i="1"/>
  <c r="S58" i="1" s="1"/>
  <c r="L62" i="1"/>
  <c r="S62" i="1" s="1"/>
  <c r="L66" i="1"/>
  <c r="S66" i="1" s="1"/>
  <c r="L70" i="1"/>
  <c r="S70" i="1" s="1"/>
  <c r="L74" i="1"/>
  <c r="S74" i="1" s="1"/>
  <c r="L78" i="1"/>
  <c r="S78" i="1" s="1"/>
  <c r="L82" i="1"/>
  <c r="S82" i="1" s="1"/>
  <c r="L86" i="1"/>
  <c r="S86" i="1" s="1"/>
  <c r="L90" i="1"/>
  <c r="S90" i="1" s="1"/>
  <c r="L94" i="1"/>
  <c r="S94" i="1" s="1"/>
  <c r="L98" i="1"/>
  <c r="S98" i="1" s="1"/>
  <c r="L102" i="1"/>
  <c r="S102" i="1" s="1"/>
  <c r="L106" i="1"/>
  <c r="S106" i="1" s="1"/>
  <c r="L110" i="1"/>
  <c r="S110" i="1" s="1"/>
  <c r="L114" i="1"/>
  <c r="S114" i="1" s="1"/>
  <c r="L118" i="1"/>
  <c r="L122" i="1"/>
  <c r="S122" i="1" s="1"/>
  <c r="L126" i="1"/>
  <c r="S126" i="1" s="1"/>
  <c r="L130" i="1"/>
  <c r="S130" i="1" s="1"/>
  <c r="L7" i="1"/>
  <c r="S7" i="1" s="1"/>
  <c r="L11" i="1"/>
  <c r="S11" i="1" s="1"/>
  <c r="L15" i="1"/>
  <c r="S15" i="1" s="1"/>
  <c r="L19" i="1"/>
  <c r="S19" i="1" s="1"/>
  <c r="L23" i="1"/>
  <c r="S23" i="1" s="1"/>
  <c r="L27" i="1"/>
  <c r="S27" i="1" s="1"/>
  <c r="L31" i="1"/>
  <c r="S31" i="1" s="1"/>
  <c r="L35" i="1"/>
  <c r="S35" i="1" s="1"/>
  <c r="L39" i="1"/>
  <c r="L43" i="1"/>
  <c r="L47" i="1"/>
  <c r="S47" i="1" s="1"/>
  <c r="L51" i="1"/>
  <c r="L55" i="1"/>
  <c r="S55" i="1" s="1"/>
  <c r="L59" i="1"/>
  <c r="S59" i="1" s="1"/>
  <c r="L63" i="1"/>
  <c r="S63" i="1" s="1"/>
  <c r="L67" i="1"/>
  <c r="S67" i="1" s="1"/>
  <c r="L71" i="1"/>
  <c r="S71" i="1" s="1"/>
  <c r="L75" i="1"/>
  <c r="S75" i="1" s="1"/>
  <c r="L79" i="1"/>
  <c r="S79" i="1" s="1"/>
  <c r="L83" i="1"/>
  <c r="S83" i="1" s="1"/>
  <c r="L87" i="1"/>
  <c r="S87" i="1" s="1"/>
  <c r="L91" i="1"/>
  <c r="S91" i="1" s="1"/>
  <c r="L95" i="1"/>
  <c r="S95" i="1" s="1"/>
  <c r="L99" i="1"/>
  <c r="S99" i="1" s="1"/>
  <c r="L103" i="1"/>
  <c r="L107" i="1"/>
  <c r="L111" i="1"/>
  <c r="S111" i="1" s="1"/>
  <c r="L115" i="1"/>
  <c r="L119" i="1"/>
  <c r="S119" i="1" s="1"/>
  <c r="L123" i="1"/>
  <c r="S123" i="1" s="1"/>
  <c r="L127" i="1"/>
  <c r="S127" i="1" s="1"/>
  <c r="L131" i="1"/>
  <c r="S131" i="1" s="1"/>
  <c r="L16" i="1"/>
  <c r="L32" i="1"/>
  <c r="S32" i="1" s="1"/>
  <c r="L48" i="1"/>
  <c r="S48" i="1" s="1"/>
  <c r="L64" i="1"/>
  <c r="S64" i="1" s="1"/>
  <c r="L80" i="1"/>
  <c r="S80" i="1" s="1"/>
  <c r="L96" i="1"/>
  <c r="S96" i="1" s="1"/>
  <c r="L112" i="1"/>
  <c r="S112" i="1" s="1"/>
  <c r="L128" i="1"/>
  <c r="S128" i="1" s="1"/>
  <c r="L8" i="1"/>
  <c r="S8" i="1" s="1"/>
  <c r="L24" i="1"/>
  <c r="S24" i="1" s="1"/>
  <c r="L40" i="1"/>
  <c r="L56" i="1"/>
  <c r="S56" i="1" s="1"/>
  <c r="L72" i="1"/>
  <c r="S72" i="1" s="1"/>
  <c r="L88" i="1"/>
  <c r="L104" i="1"/>
  <c r="S104" i="1" s="1"/>
  <c r="L120" i="1"/>
  <c r="S120" i="1" s="1"/>
  <c r="J131" i="1"/>
  <c r="Q131" i="1" s="1"/>
  <c r="J123" i="1"/>
  <c r="Q123" i="1" s="1"/>
  <c r="J115" i="1"/>
  <c r="J107" i="1"/>
  <c r="J99" i="1"/>
  <c r="Q99" i="1" s="1"/>
  <c r="J91" i="1"/>
  <c r="Q91" i="1" s="1"/>
  <c r="J83" i="1"/>
  <c r="Q83" i="1" s="1"/>
  <c r="J75" i="1"/>
  <c r="Q75" i="1" s="1"/>
  <c r="J67" i="1"/>
  <c r="Q67" i="1" s="1"/>
  <c r="J59" i="1"/>
  <c r="Q59" i="1" s="1"/>
  <c r="J51" i="1"/>
  <c r="J43" i="1"/>
  <c r="J35" i="1"/>
  <c r="Q35" i="1" s="1"/>
  <c r="J27" i="1"/>
  <c r="Q27" i="1" s="1"/>
  <c r="J19" i="1"/>
  <c r="Q19" i="1" s="1"/>
  <c r="J11" i="1"/>
  <c r="Q11" i="1" s="1"/>
  <c r="L4" i="1"/>
  <c r="S4" i="1" s="1"/>
  <c r="L100" i="1"/>
  <c r="S100" i="1" s="1"/>
  <c r="L68" i="1"/>
  <c r="S68" i="1" s="1"/>
  <c r="L36" i="1"/>
  <c r="S36" i="1" s="1"/>
  <c r="P133" i="1" l="1"/>
  <c r="U133" i="1"/>
  <c r="P129" i="1"/>
  <c r="Q69" i="1"/>
  <c r="S88" i="1"/>
  <c r="Q107" i="1"/>
  <c r="S115" i="1"/>
  <c r="S16" i="1"/>
  <c r="S103" i="1"/>
  <c r="S39" i="1"/>
  <c r="S69" i="1"/>
  <c r="Q39" i="1"/>
  <c r="Q103" i="1"/>
  <c r="Q84" i="1"/>
  <c r="Q20" i="1"/>
  <c r="Q50" i="1"/>
  <c r="P120" i="1"/>
  <c r="P88" i="1"/>
  <c r="P95" i="1"/>
  <c r="P31" i="1"/>
  <c r="P10" i="1"/>
  <c r="R103" i="1"/>
  <c r="R40" i="1"/>
  <c r="R43" i="1"/>
  <c r="R49" i="1"/>
  <c r="T84" i="1"/>
  <c r="T20" i="1"/>
  <c r="T16" i="1"/>
  <c r="T46" i="1"/>
  <c r="Q129" i="1"/>
  <c r="R54" i="1"/>
  <c r="T39" i="1"/>
  <c r="S121" i="1"/>
  <c r="S57" i="1"/>
  <c r="Q104" i="1"/>
  <c r="Q40" i="1"/>
  <c r="P115" i="1"/>
  <c r="P84" i="1"/>
  <c r="P20" i="1"/>
  <c r="R120" i="1"/>
  <c r="R88" i="1"/>
  <c r="R98" i="1"/>
  <c r="R31" i="1"/>
  <c r="R50" i="1"/>
  <c r="R69" i="1"/>
  <c r="T76" i="1"/>
  <c r="T88" i="1"/>
  <c r="T98" i="1"/>
  <c r="T129" i="1"/>
  <c r="S76" i="1"/>
  <c r="Q133" i="1"/>
  <c r="P132" i="1"/>
  <c r="U132" i="1"/>
  <c r="S134" i="1"/>
  <c r="S84" i="1"/>
  <c r="T69" i="1"/>
  <c r="Q121" i="1"/>
  <c r="S118" i="1"/>
  <c r="S54" i="1"/>
  <c r="Q98" i="1"/>
  <c r="P69" i="1"/>
  <c r="P104" i="1"/>
  <c r="P16" i="1"/>
  <c r="R129" i="1"/>
  <c r="R16" i="1"/>
  <c r="R46" i="1"/>
  <c r="T95" i="1"/>
  <c r="T31" i="1"/>
  <c r="T125" i="1"/>
  <c r="T61" i="1"/>
  <c r="Q125" i="1"/>
  <c r="T103" i="1"/>
  <c r="R133" i="1"/>
  <c r="Q43" i="1"/>
  <c r="S51" i="1"/>
  <c r="S113" i="1"/>
  <c r="S49" i="1"/>
  <c r="P61" i="1"/>
  <c r="P51" i="1"/>
  <c r="P107" i="1"/>
  <c r="P76" i="1"/>
  <c r="P12" i="1"/>
  <c r="P54" i="1"/>
  <c r="R121" i="1"/>
  <c r="R20" i="1"/>
  <c r="R10" i="1"/>
  <c r="R61" i="1"/>
  <c r="P125" i="1"/>
  <c r="T121" i="1"/>
  <c r="T57" i="1"/>
  <c r="Q49" i="1"/>
  <c r="Q113" i="1"/>
  <c r="P134" i="1"/>
  <c r="U134" i="1"/>
  <c r="R134" i="1"/>
  <c r="S50" i="1"/>
  <c r="Q51" i="1"/>
  <c r="Q115" i="1"/>
  <c r="S40" i="1"/>
  <c r="S46" i="1"/>
  <c r="P43" i="1"/>
  <c r="P103" i="1"/>
  <c r="P57" i="1"/>
  <c r="P98" i="1"/>
  <c r="P40" i="1"/>
  <c r="P50" i="1"/>
  <c r="R113" i="1"/>
  <c r="R125" i="1"/>
  <c r="R12" i="1"/>
  <c r="R118" i="1"/>
  <c r="R84" i="1"/>
  <c r="R51" i="1"/>
  <c r="R57" i="1"/>
  <c r="T40" i="1"/>
  <c r="T118" i="1"/>
  <c r="T54" i="1"/>
  <c r="Q61" i="1"/>
  <c r="S20" i="1"/>
  <c r="T133" i="1"/>
  <c r="S107" i="1"/>
  <c r="S43" i="1"/>
  <c r="S10" i="1"/>
  <c r="Q31" i="1"/>
  <c r="Q95" i="1"/>
  <c r="Q120" i="1"/>
  <c r="Q88" i="1"/>
  <c r="Q118" i="1"/>
  <c r="Q54" i="1"/>
  <c r="P49" i="1"/>
  <c r="P39" i="1"/>
  <c r="P46" i="1"/>
  <c r="R104" i="1"/>
  <c r="R76" i="1"/>
  <c r="T115" i="1"/>
  <c r="T51" i="1"/>
  <c r="T50" i="1"/>
  <c r="T113" i="1"/>
  <c r="T49" i="1"/>
  <c r="P113" i="1"/>
  <c r="Q57" i="1"/>
  <c r="S133" i="1"/>
  <c r="Q134" i="1"/>
</calcChain>
</file>

<file path=xl/sharedStrings.xml><?xml version="1.0" encoding="utf-8"?>
<sst xmlns="http://schemas.openxmlformats.org/spreadsheetml/2006/main" count="168" uniqueCount="155">
  <si>
    <t>Tarih</t>
  </si>
  <si>
    <t>Konut Fiyat Endeksi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</si>
  <si>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</si>
  <si>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</si>
  <si>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</si>
  <si>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</si>
  <si>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</si>
  <si>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</si>
  <si>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</si>
  <si>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</si>
  <si>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</si>
  <si>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</si>
  <si>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</si>
  <si>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</si>
  <si>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</si>
  <si>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</si>
  <si>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</si>
  <si>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</si>
  <si>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</si>
  <si>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</si>
  <si>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</si>
  <si>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</si>
  <si>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</si>
  <si>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</si>
  <si>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</si>
  <si>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</si>
  <si>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</si>
  <si>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</si>
  <si>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</si>
  <si>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</si>
  <si>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</si>
  <si>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</si>
  <si>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</si>
  <si>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</si>
  <si>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</si>
  <si>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</si>
  <si>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</si>
  <si>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</si>
  <si>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</si>
  <si>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</si>
  <si>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</si>
  <si>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</si>
  <si>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</si>
  <si>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</si>
  <si>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</si>
  <si>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</si>
  <si>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</si>
  <si>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</si>
  <si>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</si>
  <si>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</si>
  <si>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</si>
  <si>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</si>
  <si>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</si>
  <si>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</si>
  <si>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</si>
  <si>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</si>
  <si>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</si>
  <si>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</si>
  <si>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</si>
  <si>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</si>
  <si>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</si>
  <si>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</si>
  <si>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</si>
  <si>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</si>
  <si>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</si>
  <si>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</si>
  <si>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</si>
  <si>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</si>
  <si>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</si>
  <si>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</si>
  <si>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</si>
  <si>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</si>
  <si>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</si>
  <si>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</si>
  <si>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</si>
  <si>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</si>
  <si>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</si>
  <si>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</si>
  <si>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</si>
  <si>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</si>
  <si>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</si>
  <si>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</si>
  <si>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</si>
  <si>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</si>
  <si>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</si>
  <si>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</si>
  <si>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</si>
  <si>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</si>
  <si>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</si>
  <si>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</si>
  <si>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</si>
  <si>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</si>
  <si>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</si>
  <si>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</si>
  <si>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</si>
  <si>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</si>
  <si>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</si>
  <si>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</si>
  <si>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</si>
  <si>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</si>
  <si>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</si>
  <si>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</si>
  <si>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</si>
  <si>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</si>
  <si>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</si>
  <si>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</si>
  <si>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</si>
  <si>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</si>
  <si>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</si>
  <si>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</si>
  <si>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</si>
  <si>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</si>
  <si>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</si>
  <si>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</si>
  <si>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</si>
  <si>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</si>
  <si>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</si>
  <si>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</si>
  <si>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</si>
  <si>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</si>
  <si>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</si>
  <si>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</si>
  <si>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</si>
  <si>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</si>
  <si>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</si>
  <si>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</si>
  <si>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</si>
  <si>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</si>
  <si>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</si>
  <si>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</si>
  <si>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</si>
  <si>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Gram Altın</t>
  </si>
  <si>
    <t>BIST100</t>
  </si>
  <si>
    <t>USDTRY</t>
  </si>
  <si>
    <t>Gram Gümüş</t>
  </si>
  <si>
    <t>2010=100</t>
  </si>
  <si>
    <t>TÜFE</t>
  </si>
  <si>
    <t>Aylık veriler</t>
  </si>
  <si>
    <t>BTCTRY</t>
  </si>
  <si>
    <t>2020-10</t>
  </si>
  <si>
    <t>2020-11</t>
  </si>
  <si>
    <t xml:space="preserve"> = (1+Nominal getiri) / (1+ Enflasyon Oranı) - 1</t>
  </si>
  <si>
    <t>Nominal getiri (%)</t>
  </si>
  <si>
    <t>Enflasyon Oranı (%)</t>
  </si>
  <si>
    <t>*</t>
  </si>
  <si>
    <t>**</t>
  </si>
  <si>
    <t>altın *</t>
  </si>
  <si>
    <t>tüfe**</t>
  </si>
  <si>
    <t>2020-12</t>
  </si>
  <si>
    <t>Enflasyondan Arındırılmış Reel Getiriler (2010=100)</t>
  </si>
  <si>
    <t>Sonuç</t>
  </si>
  <si>
    <t>Formül</t>
  </si>
  <si>
    <t>nominal getiri</t>
  </si>
  <si>
    <t>enflasyon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</si>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</sst>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₺_-;\-* #,##0.00\ _₺_-;_-* &quot;-&quot;??\ _₺_-;_-@_-"/>
    <numFmt numFmtId="165" formatCode="[$-409]mmm\-yy;@"/>
    <numFmt numFmtId="166" formatCode="_-* #,##0.0000_-;\-* #,##0.0000_-;_-* &quot;-&quot;??_-;_-@_-"/>
    <numFmt numFmtId="167" formatCode="#,##0.0000"/>
    <numFmt numFmtId="170" formatCode="#,##0.000000"/>
    <numFmt numFmtId="172" formatCode="0.0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164" fontId="0" fillId="4" borderId="0" xfId="0" applyNumberFormat="1" applyFill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166" fontId="4" fillId="3" borderId="0" xfId="1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166" fontId="2" fillId="3" borderId="0" xfId="1" applyNumberFormat="1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4" fontId="6" fillId="3" borderId="0" xfId="0" applyNumberFormat="1" applyFont="1" applyFill="1" applyAlignment="1">
      <alignment horizontal="center"/>
    </xf>
    <xf numFmtId="43" fontId="2" fillId="0" borderId="0" xfId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5" borderId="0" xfId="0" applyFont="1" applyFill="1"/>
    <xf numFmtId="0" fontId="2" fillId="5" borderId="0" xfId="0" quotePrefix="1" applyFont="1" applyFill="1"/>
    <xf numFmtId="4" fontId="2" fillId="5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4" fontId="7" fillId="4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" fontId="9" fillId="2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center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/>
    <xf numFmtId="10" fontId="2" fillId="5" borderId="0" xfId="2" applyNumberFormat="1" applyFont="1" applyFill="1"/>
    <xf numFmtId="0" fontId="1" fillId="5" borderId="0" xfId="0" applyFont="1" applyFill="1"/>
    <xf numFmtId="172" fontId="2" fillId="5" borderId="0" xfId="0" applyNumberFormat="1" applyFont="1" applyFill="1"/>
    <xf numFmtId="4" fontId="1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8" fillId="3" borderId="0" xfId="0" applyFont="1" applyFill="1" applyAlignment="1"/>
    <xf numFmtId="164" fontId="4" fillId="4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 sz="4000"/>
              <a:t>Yatırım Araçları </a:t>
            </a:r>
            <a:r>
              <a:rPr lang="en-US" sz="4000"/>
              <a:t>Reel </a:t>
            </a:r>
            <a:r>
              <a:rPr lang="tr-TR" sz="4000"/>
              <a:t>Getirileri </a:t>
            </a:r>
            <a:r>
              <a:rPr lang="en-US" sz="4000"/>
              <a:t> (</a:t>
            </a:r>
            <a:r>
              <a:rPr lang="en-US" sz="4000" baseline="0"/>
              <a:t>2020)</a:t>
            </a:r>
            <a:endParaRPr lang="en-US" sz="4000"/>
          </a:p>
          <a:p>
            <a:pPr>
              <a:defRPr sz="4000"/>
            </a:pPr>
            <a:r>
              <a:rPr lang="en-US" sz="2000"/>
              <a:t>Endeks:</a:t>
            </a:r>
            <a:r>
              <a:rPr lang="en-US" sz="2000" baseline="0"/>
              <a:t> </a:t>
            </a:r>
            <a:r>
              <a:rPr lang="tr-TR" sz="2000"/>
              <a:t>2010=</a:t>
            </a:r>
            <a:r>
              <a:rPr lang="en-US" sz="2000"/>
              <a:t>100</a:t>
            </a:r>
            <a:endParaRPr lang="tr-TR" sz="2000"/>
          </a:p>
        </c:rich>
      </c:tx>
      <c:layout>
        <c:manualLayout>
          <c:xMode val="edge"/>
          <c:yMode val="edge"/>
          <c:x val="0.14854240008175643"/>
          <c:y val="2.1245846747838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883819188579703E-2"/>
          <c:y val="0.1165367867698486"/>
          <c:w val="0.8994841060539368"/>
          <c:h val="0.75505322310332146"/>
        </c:manualLayout>
      </c:layout>
      <c:lineChart>
        <c:grouping val="standard"/>
        <c:varyColors val="0"/>
        <c:ser>
          <c:idx val="0"/>
          <c:order val="0"/>
          <c:tx>
            <c:strRef>
              <c:f>Sheet1!$P$2</c:f>
              <c:strCache>
                <c:ptCount val="1"/>
                <c:pt idx="0">
                  <c:v> Konut Fiyat Endeksi </c:v>
                </c:pt>
              </c:strCache>
            </c:strRef>
          </c:tx>
          <c:spPr>
            <a:ln w="88900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Sheet1!$A$3:$A$134</c:f>
              <c:strCache>
                <c:ptCount val="13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  <c:pt idx="12">
                  <c:v>2011-01</c:v>
                </c:pt>
                <c:pt idx="13">
                  <c:v>2011-02</c:v>
                </c:pt>
                <c:pt idx="14">
                  <c:v>2011-03</c:v>
                </c:pt>
                <c:pt idx="15">
                  <c:v>2011-04</c:v>
                </c:pt>
                <c:pt idx="16">
                  <c:v>2011-05</c:v>
                </c:pt>
                <c:pt idx="17">
                  <c:v>2011-06</c:v>
                </c:pt>
                <c:pt idx="18">
                  <c:v>2011-07</c:v>
                </c:pt>
                <c:pt idx="19">
                  <c:v>2011-08</c:v>
                </c:pt>
                <c:pt idx="20">
                  <c:v>2011-09</c:v>
                </c:pt>
                <c:pt idx="21">
                  <c:v>2011-10</c:v>
                </c:pt>
                <c:pt idx="22">
                  <c:v>2011-11</c:v>
                </c:pt>
                <c:pt idx="23">
                  <c:v>2011-12</c:v>
                </c:pt>
                <c:pt idx="24">
                  <c:v>2012-01</c:v>
                </c:pt>
                <c:pt idx="25">
                  <c:v>2012-02</c:v>
                </c:pt>
                <c:pt idx="26">
                  <c:v>2012-03</c:v>
                </c:pt>
                <c:pt idx="27">
                  <c:v>2012-04</c:v>
                </c:pt>
                <c:pt idx="28">
                  <c:v>2012-05</c:v>
                </c:pt>
                <c:pt idx="29">
                  <c:v>2012-06</c:v>
                </c:pt>
                <c:pt idx="30">
                  <c:v>2012-07</c:v>
                </c:pt>
                <c:pt idx="31">
                  <c:v>2012-08</c:v>
                </c:pt>
                <c:pt idx="32">
                  <c:v>2012-09</c:v>
                </c:pt>
                <c:pt idx="33">
                  <c:v>2012-10</c:v>
                </c:pt>
                <c:pt idx="34">
                  <c:v>2012-11</c:v>
                </c:pt>
                <c:pt idx="35">
                  <c:v>2012-12</c:v>
                </c:pt>
                <c:pt idx="36">
                  <c:v>2013-01</c:v>
                </c:pt>
                <c:pt idx="37">
                  <c:v>2013-02</c:v>
                </c:pt>
                <c:pt idx="38">
                  <c:v>2013-03</c:v>
                </c:pt>
                <c:pt idx="39">
                  <c:v>2013-04</c:v>
                </c:pt>
                <c:pt idx="40">
                  <c:v>2013-05</c:v>
                </c:pt>
                <c:pt idx="41">
                  <c:v>2013-06</c:v>
                </c:pt>
                <c:pt idx="42">
                  <c:v>2013-07</c:v>
                </c:pt>
                <c:pt idx="43">
                  <c:v>2013-08</c:v>
                </c:pt>
                <c:pt idx="44">
                  <c:v>2013-09</c:v>
                </c:pt>
                <c:pt idx="45">
                  <c:v>2013-10</c:v>
                </c:pt>
                <c:pt idx="46">
                  <c:v>2013-11</c:v>
                </c:pt>
                <c:pt idx="47">
                  <c:v>2013-12</c:v>
                </c:pt>
                <c:pt idx="48">
                  <c:v>2014-01</c:v>
                </c:pt>
                <c:pt idx="49">
                  <c:v>2014-02</c:v>
                </c:pt>
                <c:pt idx="50">
                  <c:v>2014-03</c:v>
                </c:pt>
                <c:pt idx="51">
                  <c:v>2014-04</c:v>
                </c:pt>
                <c:pt idx="52">
                  <c:v>2014-05</c:v>
                </c:pt>
                <c:pt idx="53">
                  <c:v>2014-06</c:v>
                </c:pt>
                <c:pt idx="54">
                  <c:v>2014-07</c:v>
                </c:pt>
                <c:pt idx="55">
                  <c:v>2014-08</c:v>
                </c:pt>
                <c:pt idx="56">
                  <c:v>2014-09</c:v>
                </c:pt>
                <c:pt idx="57">
                  <c:v>2014-10</c:v>
                </c:pt>
                <c:pt idx="58">
                  <c:v>2014-11</c:v>
                </c:pt>
                <c:pt idx="59">
                  <c:v>2014-12</c:v>
                </c:pt>
                <c:pt idx="60">
                  <c:v>2015-01</c:v>
                </c:pt>
                <c:pt idx="61">
                  <c:v>2015-02</c:v>
                </c:pt>
                <c:pt idx="62">
                  <c:v>2015-03</c:v>
                </c:pt>
                <c:pt idx="63">
                  <c:v>2015-04</c:v>
                </c:pt>
                <c:pt idx="64">
                  <c:v>2015-05</c:v>
                </c:pt>
                <c:pt idx="65">
                  <c:v>2015-06</c:v>
                </c:pt>
                <c:pt idx="66">
                  <c:v>2015-07</c:v>
                </c:pt>
                <c:pt idx="67">
                  <c:v>2015-08</c:v>
                </c:pt>
                <c:pt idx="68">
                  <c:v>2015-09</c:v>
                </c:pt>
                <c:pt idx="69">
                  <c:v>2015-10</c:v>
                </c:pt>
                <c:pt idx="70">
                  <c:v>2015-11</c:v>
                </c:pt>
                <c:pt idx="71">
                  <c:v>2015-12</c:v>
                </c:pt>
                <c:pt idx="72">
                  <c:v>2016-01</c:v>
                </c:pt>
                <c:pt idx="73">
                  <c:v>2016-02</c:v>
                </c:pt>
                <c:pt idx="74">
                  <c:v>2016-03</c:v>
                </c:pt>
                <c:pt idx="75">
                  <c:v>2016-04</c:v>
                </c:pt>
                <c:pt idx="76">
                  <c:v>2016-05</c:v>
                </c:pt>
                <c:pt idx="77">
                  <c:v>2016-06</c:v>
                </c:pt>
                <c:pt idx="78">
                  <c:v>2016-07</c:v>
                </c:pt>
                <c:pt idx="79">
                  <c:v>2016-08</c:v>
                </c:pt>
                <c:pt idx="80">
                  <c:v>2016-09</c:v>
                </c:pt>
                <c:pt idx="81">
                  <c:v>2016-10</c:v>
                </c:pt>
                <c:pt idx="82">
                  <c:v>2016-11</c:v>
                </c:pt>
                <c:pt idx="83">
                  <c:v>2016-12</c:v>
                </c:pt>
                <c:pt idx="84">
                  <c:v>2017-01</c:v>
                </c:pt>
                <c:pt idx="85">
                  <c:v>2017-02</c:v>
                </c:pt>
                <c:pt idx="86">
                  <c:v>2017-03</c:v>
                </c:pt>
                <c:pt idx="87">
                  <c:v>2017-04</c:v>
                </c:pt>
                <c:pt idx="88">
                  <c:v>2017-05</c:v>
                </c:pt>
                <c:pt idx="89">
                  <c:v>2017-06</c:v>
                </c:pt>
                <c:pt idx="90">
                  <c:v>2017-07</c:v>
                </c:pt>
                <c:pt idx="91">
                  <c:v>2017-08</c:v>
                </c:pt>
                <c:pt idx="92">
                  <c:v>2017-09</c:v>
                </c:pt>
                <c:pt idx="93">
                  <c:v>2017-10</c:v>
                </c:pt>
                <c:pt idx="94">
                  <c:v>2017-11</c:v>
                </c:pt>
                <c:pt idx="95">
                  <c:v>2017-12</c:v>
                </c:pt>
                <c:pt idx="96">
                  <c:v>2018-01</c:v>
                </c:pt>
                <c:pt idx="97">
                  <c:v>2018-02</c:v>
                </c:pt>
                <c:pt idx="98">
                  <c:v>2018-03</c:v>
                </c:pt>
                <c:pt idx="99">
                  <c:v>2018-04</c:v>
                </c:pt>
                <c:pt idx="100">
                  <c:v>2018-05</c:v>
                </c:pt>
                <c:pt idx="101">
                  <c:v>2018-06</c:v>
                </c:pt>
                <c:pt idx="102">
                  <c:v>2018-07</c:v>
                </c:pt>
                <c:pt idx="103">
                  <c:v>2018-08</c:v>
                </c:pt>
                <c:pt idx="104">
                  <c:v>2018-09</c:v>
                </c:pt>
                <c:pt idx="105">
                  <c:v>2018-10</c:v>
                </c:pt>
                <c:pt idx="106">
                  <c:v>2018-11</c:v>
                </c:pt>
                <c:pt idx="107">
                  <c:v>2018-12</c:v>
                </c:pt>
                <c:pt idx="108">
                  <c:v>2019-01</c:v>
                </c:pt>
                <c:pt idx="109">
                  <c:v>2019-02</c:v>
                </c:pt>
                <c:pt idx="110">
                  <c:v>2019-03</c:v>
                </c:pt>
                <c:pt idx="111">
                  <c:v>2019-04</c:v>
                </c:pt>
                <c:pt idx="112">
                  <c:v>2019-05</c:v>
                </c:pt>
                <c:pt idx="113">
                  <c:v>2019-06</c:v>
                </c:pt>
                <c:pt idx="114">
                  <c:v>2019-07</c:v>
                </c:pt>
                <c:pt idx="115">
                  <c:v>2019-08</c:v>
                </c:pt>
                <c:pt idx="116">
                  <c:v>2019-09</c:v>
                </c:pt>
                <c:pt idx="117">
                  <c:v>2019-10</c:v>
                </c:pt>
                <c:pt idx="118">
                  <c:v>2019-11</c:v>
                </c:pt>
                <c:pt idx="119">
                  <c:v>2019-12</c:v>
                </c:pt>
                <c:pt idx="120">
                  <c:v>2020-01</c:v>
                </c:pt>
                <c:pt idx="121">
                  <c:v>2020-02</c:v>
                </c:pt>
                <c:pt idx="122">
                  <c:v>2020-03</c:v>
                </c:pt>
                <c:pt idx="123">
                  <c:v>2020-04</c:v>
                </c:pt>
                <c:pt idx="124">
                  <c:v>2020-05</c:v>
                </c:pt>
                <c:pt idx="125">
                  <c:v>2020-06</c:v>
                </c:pt>
                <c:pt idx="126">
                  <c:v>2020-07</c:v>
                </c:pt>
                <c:pt idx="127">
                  <c:v>2020-08</c:v>
                </c:pt>
                <c:pt idx="128">
                  <c:v>2020-09</c:v>
                </c:pt>
                <c:pt idx="129">
                  <c:v>2020-10</c:v>
                </c:pt>
                <c:pt idx="130">
                  <c:v>2020-11</c:v>
                </c:pt>
                <c:pt idx="131">
                  <c:v>2020-12</c:v>
                </c:pt>
              </c:strCache>
            </c:strRef>
          </c:cat>
          <c:val>
            <c:numRef>
              <c:f>Sheet1!$P$3:$P$134</c:f>
              <c:numCache>
                <c:formatCode>_-* #,##0.00\ _₺_-;\-* #,##0.00\ _₺_-;_-* "-"??\ _₺_-;_-@_-</c:formatCode>
                <c:ptCount val="132"/>
                <c:pt idx="0">
                  <c:v>100</c:v>
                </c:pt>
                <c:pt idx="1">
                  <c:v>99.072784455828028</c:v>
                </c:pt>
                <c:pt idx="2">
                  <c:v>99.340875840800763</c:v>
                </c:pt>
                <c:pt idx="3">
                  <c:v>99.309950414345622</c:v>
                </c:pt>
                <c:pt idx="4">
                  <c:v>100.29201347655065</c:v>
                </c:pt>
                <c:pt idx="5">
                  <c:v>100.90185903443736</c:v>
                </c:pt>
                <c:pt idx="6">
                  <c:v>101.60644953695068</c:v>
                </c:pt>
                <c:pt idx="7">
                  <c:v>101.56742916164436</c:v>
                </c:pt>
                <c:pt idx="8">
                  <c:v>100.57235137766961</c:v>
                </c:pt>
                <c:pt idx="9">
                  <c:v>99.331527592198469</c:v>
                </c:pt>
                <c:pt idx="10">
                  <c:v>99.935469944150483</c:v>
                </c:pt>
                <c:pt idx="11">
                  <c:v>101.56719057850943</c:v>
                </c:pt>
                <c:pt idx="12">
                  <c:v>101.54932379831978</c:v>
                </c:pt>
                <c:pt idx="13">
                  <c:v>101.75390103646325</c:v>
                </c:pt>
                <c:pt idx="14">
                  <c:v>101.72446094481826</c:v>
                </c:pt>
                <c:pt idx="15">
                  <c:v>101.53057522287259</c:v>
                </c:pt>
                <c:pt idx="16">
                  <c:v>99.834701722268761</c:v>
                </c:pt>
                <c:pt idx="17">
                  <c:v>101.58986743042287</c:v>
                </c:pt>
                <c:pt idx="18">
                  <c:v>102.35577460409735</c:v>
                </c:pt>
                <c:pt idx="19">
                  <c:v>101.65863775473147</c:v>
                </c:pt>
                <c:pt idx="20">
                  <c:v>102.17107198734321</c:v>
                </c:pt>
                <c:pt idx="21">
                  <c:v>99.422531329124652</c:v>
                </c:pt>
                <c:pt idx="22">
                  <c:v>98.138332940327601</c:v>
                </c:pt>
                <c:pt idx="23">
                  <c:v>97.901234567901227</c:v>
                </c:pt>
                <c:pt idx="24">
                  <c:v>98.26549173761768</c:v>
                </c:pt>
                <c:pt idx="25">
                  <c:v>99.112055201640999</c:v>
                </c:pt>
                <c:pt idx="26">
                  <c:v>99.663435364267215</c:v>
                </c:pt>
                <c:pt idx="27">
                  <c:v>99.417861646791849</c:v>
                </c:pt>
                <c:pt idx="28">
                  <c:v>100.76258215364906</c:v>
                </c:pt>
                <c:pt idx="29">
                  <c:v>102.57256376717372</c:v>
                </c:pt>
                <c:pt idx="30">
                  <c:v>103.46601120256219</c:v>
                </c:pt>
                <c:pt idx="31">
                  <c:v>103.43357624446885</c:v>
                </c:pt>
                <c:pt idx="32">
                  <c:v>102.61742883400315</c:v>
                </c:pt>
                <c:pt idx="33">
                  <c:v>101.0609127755034</c:v>
                </c:pt>
                <c:pt idx="34">
                  <c:v>101.22227672972267</c:v>
                </c:pt>
                <c:pt idx="35">
                  <c:v>101.52165202208974</c:v>
                </c:pt>
                <c:pt idx="36">
                  <c:v>100.67431186091025</c:v>
                </c:pt>
                <c:pt idx="37">
                  <c:v>101.67959420454935</c:v>
                </c:pt>
                <c:pt idx="38">
                  <c:v>102.44849331392918</c:v>
                </c:pt>
                <c:pt idx="39">
                  <c:v>103.45156131807629</c:v>
                </c:pt>
                <c:pt idx="40">
                  <c:v>104.55665100626553</c:v>
                </c:pt>
                <c:pt idx="41">
                  <c:v>104.8720793591143</c:v>
                </c:pt>
                <c:pt idx="42">
                  <c:v>105.51287912448974</c:v>
                </c:pt>
                <c:pt idx="43">
                  <c:v>106.29561312380117</c:v>
                </c:pt>
                <c:pt idx="44">
                  <c:v>106.32837645699958</c:v>
                </c:pt>
                <c:pt idx="45">
                  <c:v>105.17241476028146</c:v>
                </c:pt>
                <c:pt idx="46">
                  <c:v>106.49308853343184</c:v>
                </c:pt>
                <c:pt idx="47">
                  <c:v>106.57456098703204</c:v>
                </c:pt>
                <c:pt idx="48">
                  <c:v>105.37821735064892</c:v>
                </c:pt>
                <c:pt idx="49">
                  <c:v>106.05789162289827</c:v>
                </c:pt>
                <c:pt idx="50">
                  <c:v>106.26884559059842</c:v>
                </c:pt>
                <c:pt idx="51">
                  <c:v>106.58275649261768</c:v>
                </c:pt>
                <c:pt idx="52">
                  <c:v>107.3081334552963</c:v>
                </c:pt>
                <c:pt idx="53">
                  <c:v>108.16463386157413</c:v>
                </c:pt>
                <c:pt idx="54">
                  <c:v>109.3165900877584</c:v>
                </c:pt>
                <c:pt idx="55">
                  <c:v>110.72685837322238</c:v>
                </c:pt>
                <c:pt idx="56">
                  <c:v>111.65876076641645</c:v>
                </c:pt>
                <c:pt idx="57">
                  <c:v>110.51976967429047</c:v>
                </c:pt>
                <c:pt idx="58">
                  <c:v>111.73879600603738</c:v>
                </c:pt>
                <c:pt idx="59">
                  <c:v>113.30387632563476</c:v>
                </c:pt>
                <c:pt idx="60">
                  <c:v>113.61639437020419</c:v>
                </c:pt>
                <c:pt idx="61">
                  <c:v>114.77270184718118</c:v>
                </c:pt>
                <c:pt idx="62">
                  <c:v>115.20234265307336</c:v>
                </c:pt>
                <c:pt idx="63">
                  <c:v>114.99695000745542</c:v>
                </c:pt>
                <c:pt idx="64">
                  <c:v>116.04513665979384</c:v>
                </c:pt>
                <c:pt idx="65">
                  <c:v>118.21182703775538</c:v>
                </c:pt>
                <c:pt idx="66">
                  <c:v>119.11181463650597</c:v>
                </c:pt>
                <c:pt idx="67">
                  <c:v>119.35785456681106</c:v>
                </c:pt>
                <c:pt idx="68">
                  <c:v>119.23432300128356</c:v>
                </c:pt>
                <c:pt idx="69">
                  <c:v>118.71615730179852</c:v>
                </c:pt>
                <c:pt idx="70">
                  <c:v>119.45710495184434</c:v>
                </c:pt>
                <c:pt idx="71">
                  <c:v>120.30519139080637</c:v>
                </c:pt>
                <c:pt idx="72">
                  <c:v>119.82118645581818</c:v>
                </c:pt>
                <c:pt idx="73">
                  <c:v>121.13411487409226</c:v>
                </c:pt>
                <c:pt idx="74">
                  <c:v>122.46994008594501</c:v>
                </c:pt>
                <c:pt idx="75">
                  <c:v>123.01672400088457</c:v>
                </c:pt>
                <c:pt idx="76">
                  <c:v>123.7856906238078</c:v>
                </c:pt>
                <c:pt idx="77">
                  <c:v>124.27674946052252</c:v>
                </c:pt>
                <c:pt idx="78">
                  <c:v>124.0017474722396</c:v>
                </c:pt>
                <c:pt idx="79">
                  <c:v>125.69736996450631</c:v>
                </c:pt>
                <c:pt idx="80">
                  <c:v>126.23159455757676</c:v>
                </c:pt>
                <c:pt idx="81">
                  <c:v>125.25924995831514</c:v>
                </c:pt>
                <c:pt idx="82">
                  <c:v>125.29514146451824</c:v>
                </c:pt>
                <c:pt idx="83">
                  <c:v>124.35806725476513</c:v>
                </c:pt>
                <c:pt idx="84">
                  <c:v>122.30549177305812</c:v>
                </c:pt>
                <c:pt idx="85">
                  <c:v>122.82051727659058</c:v>
                </c:pt>
                <c:pt idx="86">
                  <c:v>123.03102719414471</c:v>
                </c:pt>
                <c:pt idx="87">
                  <c:v>122.53562940457267</c:v>
                </c:pt>
                <c:pt idx="88">
                  <c:v>123.25140829159803</c:v>
                </c:pt>
                <c:pt idx="89">
                  <c:v>124.26297256754894</c:v>
                </c:pt>
                <c:pt idx="90">
                  <c:v>124.31374600582311</c:v>
                </c:pt>
                <c:pt idx="91">
                  <c:v>124.0288109673765</c:v>
                </c:pt>
                <c:pt idx="92">
                  <c:v>123.97245299150485</c:v>
                </c:pt>
                <c:pt idx="93">
                  <c:v>122.41982781113553</c:v>
                </c:pt>
                <c:pt idx="94">
                  <c:v>121.30478230317804</c:v>
                </c:pt>
                <c:pt idx="95">
                  <c:v>121.19354312374276</c:v>
                </c:pt>
                <c:pt idx="96">
                  <c:v>120.72386058087747</c:v>
                </c:pt>
                <c:pt idx="97">
                  <c:v>120.75691427423774</c:v>
                </c:pt>
                <c:pt idx="98">
                  <c:v>120.5042140290892</c:v>
                </c:pt>
                <c:pt idx="99">
                  <c:v>119.87918217813001</c:v>
                </c:pt>
                <c:pt idx="100">
                  <c:v>119.6072137906983</c:v>
                </c:pt>
                <c:pt idx="101">
                  <c:v>117.15264258161899</c:v>
                </c:pt>
                <c:pt idx="102">
                  <c:v>116.68134141261395</c:v>
                </c:pt>
                <c:pt idx="103">
                  <c:v>113.47859349001708</c:v>
                </c:pt>
                <c:pt idx="104">
                  <c:v>105.84507126783591</c:v>
                </c:pt>
                <c:pt idx="105">
                  <c:v>103.78246378155001</c:v>
                </c:pt>
                <c:pt idx="106">
                  <c:v>106.01023655044506</c:v>
                </c:pt>
                <c:pt idx="107">
                  <c:v>105.25223586212975</c:v>
                </c:pt>
                <c:pt idx="108">
                  <c:v>103.69127823051336</c:v>
                </c:pt>
                <c:pt idx="109">
                  <c:v>104.49694477653395</c:v>
                </c:pt>
                <c:pt idx="110">
                  <c:v>103.88108633848974</c:v>
                </c:pt>
                <c:pt idx="111">
                  <c:v>102.40449547944523</c:v>
                </c:pt>
                <c:pt idx="112">
                  <c:v>102.24854396700177</c:v>
                </c:pt>
                <c:pt idx="113">
                  <c:v>103.00067633654817</c:v>
                </c:pt>
                <c:pt idx="114">
                  <c:v>102.89472692839499</c:v>
                </c:pt>
                <c:pt idx="115">
                  <c:v>103.14406879941913</c:v>
                </c:pt>
                <c:pt idx="116">
                  <c:v>103.28886847850723</c:v>
                </c:pt>
                <c:pt idx="117">
                  <c:v>102.0543524396536</c:v>
                </c:pt>
                <c:pt idx="118">
                  <c:v>102.7727459278822</c:v>
                </c:pt>
                <c:pt idx="119">
                  <c:v>103.45192802391061</c:v>
                </c:pt>
                <c:pt idx="120">
                  <c:v>103.92124881709381</c:v>
                </c:pt>
                <c:pt idx="121">
                  <c:v>105.95542097948982</c:v>
                </c:pt>
                <c:pt idx="122">
                  <c:v>106.80129267838443</c:v>
                </c:pt>
                <c:pt idx="123">
                  <c:v>107.66984152599099</c:v>
                </c:pt>
                <c:pt idx="124">
                  <c:v>113.22114672218876</c:v>
                </c:pt>
                <c:pt idx="125">
                  <c:v>114.91806744736934</c:v>
                </c:pt>
                <c:pt idx="126">
                  <c:v>115.80707215382246</c:v>
                </c:pt>
                <c:pt idx="127">
                  <c:v>117.25062597522624</c:v>
                </c:pt>
                <c:pt idx="128">
                  <c:v>117.96996796525305</c:v>
                </c:pt>
                <c:pt idx="129">
                  <c:v>118.02793604040404</c:v>
                </c:pt>
                <c:pt idx="130">
                  <c:v>117.14686818147311</c:v>
                </c:pt>
                <c:pt idx="131">
                  <c:v>117.67762379873868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6-4805-B4D8-82C97B2C36C5}"/>
            </c:ext>
          </c:extLst>
        </c:ser>
        <c:ser>
          <c:idx val="1"/>
          <c:order val="1"/>
          <c:tx>
            <c:strRef>
              <c:f>Sheet1!$Q$2</c:f>
              <c:strCache>
                <c:ptCount val="1"/>
                <c:pt idx="0">
                  <c:v> Gram Altın </c:v>
                </c:pt>
              </c:strCache>
            </c:strRef>
          </c:tx>
          <c:spPr>
            <a:ln w="88900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Sheet1!$A$3:$A$134</c:f>
              <c:strCache>
                <c:ptCount val="13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  <c:pt idx="12">
                  <c:v>2011-01</c:v>
                </c:pt>
                <c:pt idx="13">
                  <c:v>2011-02</c:v>
                </c:pt>
                <c:pt idx="14">
                  <c:v>2011-03</c:v>
                </c:pt>
                <c:pt idx="15">
                  <c:v>2011-04</c:v>
                </c:pt>
                <c:pt idx="16">
                  <c:v>2011-05</c:v>
                </c:pt>
                <c:pt idx="17">
                  <c:v>2011-06</c:v>
                </c:pt>
                <c:pt idx="18">
                  <c:v>2011-07</c:v>
                </c:pt>
                <c:pt idx="19">
                  <c:v>2011-08</c:v>
                </c:pt>
                <c:pt idx="20">
                  <c:v>2011-09</c:v>
                </c:pt>
                <c:pt idx="21">
                  <c:v>2011-10</c:v>
                </c:pt>
                <c:pt idx="22">
                  <c:v>2011-11</c:v>
                </c:pt>
                <c:pt idx="23">
                  <c:v>2011-12</c:v>
                </c:pt>
                <c:pt idx="24">
                  <c:v>2012-01</c:v>
                </c:pt>
                <c:pt idx="25">
                  <c:v>2012-02</c:v>
                </c:pt>
                <c:pt idx="26">
                  <c:v>2012-03</c:v>
                </c:pt>
                <c:pt idx="27">
                  <c:v>2012-04</c:v>
                </c:pt>
                <c:pt idx="28">
                  <c:v>2012-05</c:v>
                </c:pt>
                <c:pt idx="29">
                  <c:v>2012-06</c:v>
                </c:pt>
                <c:pt idx="30">
                  <c:v>2012-07</c:v>
                </c:pt>
                <c:pt idx="31">
                  <c:v>2012-08</c:v>
                </c:pt>
                <c:pt idx="32">
                  <c:v>2012-09</c:v>
                </c:pt>
                <c:pt idx="33">
                  <c:v>2012-10</c:v>
                </c:pt>
                <c:pt idx="34">
                  <c:v>2012-11</c:v>
                </c:pt>
                <c:pt idx="35">
                  <c:v>2012-12</c:v>
                </c:pt>
                <c:pt idx="36">
                  <c:v>2013-01</c:v>
                </c:pt>
                <c:pt idx="37">
                  <c:v>2013-02</c:v>
                </c:pt>
                <c:pt idx="38">
                  <c:v>2013-03</c:v>
                </c:pt>
                <c:pt idx="39">
                  <c:v>2013-04</c:v>
                </c:pt>
                <c:pt idx="40">
                  <c:v>2013-05</c:v>
                </c:pt>
                <c:pt idx="41">
                  <c:v>2013-06</c:v>
                </c:pt>
                <c:pt idx="42">
                  <c:v>2013-07</c:v>
                </c:pt>
                <c:pt idx="43">
                  <c:v>2013-08</c:v>
                </c:pt>
                <c:pt idx="44">
                  <c:v>2013-09</c:v>
                </c:pt>
                <c:pt idx="45">
                  <c:v>2013-10</c:v>
                </c:pt>
                <c:pt idx="46">
                  <c:v>2013-11</c:v>
                </c:pt>
                <c:pt idx="47">
                  <c:v>2013-12</c:v>
                </c:pt>
                <c:pt idx="48">
                  <c:v>2014-01</c:v>
                </c:pt>
                <c:pt idx="49">
                  <c:v>2014-02</c:v>
                </c:pt>
                <c:pt idx="50">
                  <c:v>2014-03</c:v>
                </c:pt>
                <c:pt idx="51">
                  <c:v>2014-04</c:v>
                </c:pt>
                <c:pt idx="52">
                  <c:v>2014-05</c:v>
                </c:pt>
                <c:pt idx="53">
                  <c:v>2014-06</c:v>
                </c:pt>
                <c:pt idx="54">
                  <c:v>2014-07</c:v>
                </c:pt>
                <c:pt idx="55">
                  <c:v>2014-08</c:v>
                </c:pt>
                <c:pt idx="56">
                  <c:v>2014-09</c:v>
                </c:pt>
                <c:pt idx="57">
                  <c:v>2014-10</c:v>
                </c:pt>
                <c:pt idx="58">
                  <c:v>2014-11</c:v>
                </c:pt>
                <c:pt idx="59">
                  <c:v>2014-12</c:v>
                </c:pt>
                <c:pt idx="60">
                  <c:v>2015-01</c:v>
                </c:pt>
                <c:pt idx="61">
                  <c:v>2015-02</c:v>
                </c:pt>
                <c:pt idx="62">
                  <c:v>2015-03</c:v>
                </c:pt>
                <c:pt idx="63">
                  <c:v>2015-04</c:v>
                </c:pt>
                <c:pt idx="64">
                  <c:v>2015-05</c:v>
                </c:pt>
                <c:pt idx="65">
                  <c:v>2015-06</c:v>
                </c:pt>
                <c:pt idx="66">
                  <c:v>2015-07</c:v>
                </c:pt>
                <c:pt idx="67">
                  <c:v>2015-08</c:v>
                </c:pt>
                <c:pt idx="68">
                  <c:v>2015-09</c:v>
                </c:pt>
                <c:pt idx="69">
                  <c:v>2015-10</c:v>
                </c:pt>
                <c:pt idx="70">
                  <c:v>2015-11</c:v>
                </c:pt>
                <c:pt idx="71">
                  <c:v>2015-12</c:v>
                </c:pt>
                <c:pt idx="72">
                  <c:v>2016-01</c:v>
                </c:pt>
                <c:pt idx="73">
                  <c:v>2016-02</c:v>
                </c:pt>
                <c:pt idx="74">
                  <c:v>2016-03</c:v>
                </c:pt>
                <c:pt idx="75">
                  <c:v>2016-04</c:v>
                </c:pt>
                <c:pt idx="76">
                  <c:v>2016-05</c:v>
                </c:pt>
                <c:pt idx="77">
                  <c:v>2016-06</c:v>
                </c:pt>
                <c:pt idx="78">
                  <c:v>2016-07</c:v>
                </c:pt>
                <c:pt idx="79">
                  <c:v>2016-08</c:v>
                </c:pt>
                <c:pt idx="80">
                  <c:v>2016-09</c:v>
                </c:pt>
                <c:pt idx="81">
                  <c:v>2016-10</c:v>
                </c:pt>
                <c:pt idx="82">
                  <c:v>2016-11</c:v>
                </c:pt>
                <c:pt idx="83">
                  <c:v>2016-12</c:v>
                </c:pt>
                <c:pt idx="84">
                  <c:v>2017-01</c:v>
                </c:pt>
                <c:pt idx="85">
                  <c:v>2017-02</c:v>
                </c:pt>
                <c:pt idx="86">
                  <c:v>2017-03</c:v>
                </c:pt>
                <c:pt idx="87">
                  <c:v>2017-04</c:v>
                </c:pt>
                <c:pt idx="88">
                  <c:v>2017-05</c:v>
                </c:pt>
                <c:pt idx="89">
                  <c:v>2017-06</c:v>
                </c:pt>
                <c:pt idx="90">
                  <c:v>2017-07</c:v>
                </c:pt>
                <c:pt idx="91">
                  <c:v>2017-08</c:v>
                </c:pt>
                <c:pt idx="92">
                  <c:v>2017-09</c:v>
                </c:pt>
                <c:pt idx="93">
                  <c:v>2017-10</c:v>
                </c:pt>
                <c:pt idx="94">
                  <c:v>2017-11</c:v>
                </c:pt>
                <c:pt idx="95">
                  <c:v>2017-12</c:v>
                </c:pt>
                <c:pt idx="96">
                  <c:v>2018-01</c:v>
                </c:pt>
                <c:pt idx="97">
                  <c:v>2018-02</c:v>
                </c:pt>
                <c:pt idx="98">
                  <c:v>2018-03</c:v>
                </c:pt>
                <c:pt idx="99">
                  <c:v>2018-04</c:v>
                </c:pt>
                <c:pt idx="100">
                  <c:v>2018-05</c:v>
                </c:pt>
                <c:pt idx="101">
                  <c:v>2018-06</c:v>
                </c:pt>
                <c:pt idx="102">
                  <c:v>2018-07</c:v>
                </c:pt>
                <c:pt idx="103">
                  <c:v>2018-08</c:v>
                </c:pt>
                <c:pt idx="104">
                  <c:v>2018-09</c:v>
                </c:pt>
                <c:pt idx="105">
                  <c:v>2018-10</c:v>
                </c:pt>
                <c:pt idx="106">
                  <c:v>2018-11</c:v>
                </c:pt>
                <c:pt idx="107">
                  <c:v>2018-12</c:v>
                </c:pt>
                <c:pt idx="108">
                  <c:v>2019-01</c:v>
                </c:pt>
                <c:pt idx="109">
                  <c:v>2019-02</c:v>
                </c:pt>
                <c:pt idx="110">
                  <c:v>2019-03</c:v>
                </c:pt>
                <c:pt idx="111">
                  <c:v>2019-04</c:v>
                </c:pt>
                <c:pt idx="112">
                  <c:v>2019-05</c:v>
                </c:pt>
                <c:pt idx="113">
                  <c:v>2019-06</c:v>
                </c:pt>
                <c:pt idx="114">
                  <c:v>2019-07</c:v>
                </c:pt>
                <c:pt idx="115">
                  <c:v>2019-08</c:v>
                </c:pt>
                <c:pt idx="116">
                  <c:v>2019-09</c:v>
                </c:pt>
                <c:pt idx="117">
                  <c:v>2019-10</c:v>
                </c:pt>
                <c:pt idx="118">
                  <c:v>2019-11</c:v>
                </c:pt>
                <c:pt idx="119">
                  <c:v>2019-12</c:v>
                </c:pt>
                <c:pt idx="120">
                  <c:v>2020-01</c:v>
                </c:pt>
                <c:pt idx="121">
                  <c:v>2020-02</c:v>
                </c:pt>
                <c:pt idx="122">
                  <c:v>2020-03</c:v>
                </c:pt>
                <c:pt idx="123">
                  <c:v>2020-04</c:v>
                </c:pt>
                <c:pt idx="124">
                  <c:v>2020-05</c:v>
                </c:pt>
                <c:pt idx="125">
                  <c:v>2020-06</c:v>
                </c:pt>
                <c:pt idx="126">
                  <c:v>2020-07</c:v>
                </c:pt>
                <c:pt idx="127">
                  <c:v>2020-08</c:v>
                </c:pt>
                <c:pt idx="128">
                  <c:v>2020-09</c:v>
                </c:pt>
                <c:pt idx="129">
                  <c:v>2020-10</c:v>
                </c:pt>
                <c:pt idx="130">
                  <c:v>2020-11</c:v>
                </c:pt>
                <c:pt idx="131">
                  <c:v>2020-12</c:v>
                </c:pt>
              </c:strCache>
            </c:strRef>
          </c:cat>
          <c:val>
            <c:numRef>
              <c:f>Sheet1!$Q$3:$Q$134</c:f>
              <c:numCache>
                <c:formatCode>_-* #,##0.00\ _₺_-;\-* #,##0.00\ _₺_-;_-* "-"??\ _₺_-;_-@_-</c:formatCode>
                <c:ptCount val="132"/>
                <c:pt idx="0">
                  <c:v>100</c:v>
                </c:pt>
                <c:pt idx="1">
                  <c:v>104.84316471034289</c:v>
                </c:pt>
                <c:pt idx="2">
                  <c:v>102.3831853255718</c:v>
                </c:pt>
                <c:pt idx="3">
                  <c:v>105.61163663222098</c:v>
                </c:pt>
                <c:pt idx="4">
                  <c:v>115.58496015079882</c:v>
                </c:pt>
                <c:pt idx="5">
                  <c:v>119.34577624215727</c:v>
                </c:pt>
                <c:pt idx="6">
                  <c:v>108.57570617463233</c:v>
                </c:pt>
                <c:pt idx="7">
                  <c:v>115.2922062784274</c:v>
                </c:pt>
                <c:pt idx="8">
                  <c:v>113.46890819019897</c:v>
                </c:pt>
                <c:pt idx="9">
                  <c:v>114.89045521061068</c:v>
                </c:pt>
                <c:pt idx="10">
                  <c:v>122.85383463599513</c:v>
                </c:pt>
                <c:pt idx="11">
                  <c:v>129.07900986535256</c:v>
                </c:pt>
                <c:pt idx="12">
                  <c:v>125.89425404384447</c:v>
                </c:pt>
                <c:pt idx="13">
                  <c:v>131.92341789932874</c:v>
                </c:pt>
                <c:pt idx="14">
                  <c:v>128.68180484132313</c:v>
                </c:pt>
                <c:pt idx="15">
                  <c:v>137.33695867629871</c:v>
                </c:pt>
                <c:pt idx="16">
                  <c:v>137.76633015933712</c:v>
                </c:pt>
                <c:pt idx="17">
                  <c:v>139.00630433495363</c:v>
                </c:pt>
                <c:pt idx="18">
                  <c:v>157.6523668330621</c:v>
                </c:pt>
                <c:pt idx="19">
                  <c:v>178.27964859970521</c:v>
                </c:pt>
                <c:pt idx="20">
                  <c:v>170.83966537567773</c:v>
                </c:pt>
                <c:pt idx="21">
                  <c:v>166.23076394871151</c:v>
                </c:pt>
                <c:pt idx="22">
                  <c:v>171.83181456387618</c:v>
                </c:pt>
                <c:pt idx="23">
                  <c:v>157.47789045665067</c:v>
                </c:pt>
                <c:pt idx="24">
                  <c:v>164.28601409197188</c:v>
                </c:pt>
                <c:pt idx="25">
                  <c:v>157.43502468664516</c:v>
                </c:pt>
                <c:pt idx="26">
                  <c:v>156.68489011880442</c:v>
                </c:pt>
                <c:pt idx="27">
                  <c:v>152.12860633688993</c:v>
                </c:pt>
                <c:pt idx="28">
                  <c:v>151.09177418593558</c:v>
                </c:pt>
                <c:pt idx="29">
                  <c:v>151.72292749136648</c:v>
                </c:pt>
                <c:pt idx="30">
                  <c:v>152.36198697666021</c:v>
                </c:pt>
                <c:pt idx="31">
                  <c:v>160.89155522716143</c:v>
                </c:pt>
                <c:pt idx="32">
                  <c:v>165.74398671130774</c:v>
                </c:pt>
                <c:pt idx="33">
                  <c:v>156.65514170549318</c:v>
                </c:pt>
                <c:pt idx="34">
                  <c:v>156.29836259001354</c:v>
                </c:pt>
                <c:pt idx="35">
                  <c:v>149.62669748228117</c:v>
                </c:pt>
                <c:pt idx="36">
                  <c:v>145.08633924361342</c:v>
                </c:pt>
                <c:pt idx="37">
                  <c:v>140.75253003344531</c:v>
                </c:pt>
                <c:pt idx="38">
                  <c:v>142.55808037629157</c:v>
                </c:pt>
                <c:pt idx="39">
                  <c:v>129.58268855044929</c:v>
                </c:pt>
                <c:pt idx="40">
                  <c:v>127.09918789359551</c:v>
                </c:pt>
                <c:pt idx="41">
                  <c:v>115.3047966525299</c:v>
                </c:pt>
                <c:pt idx="42">
                  <c:v>124.18460669875824</c:v>
                </c:pt>
                <c:pt idx="43">
                  <c:v>137.77023481529551</c:v>
                </c:pt>
                <c:pt idx="44">
                  <c:v>128.69992453693285</c:v>
                </c:pt>
                <c:pt idx="45">
                  <c:v>124.6594655267625</c:v>
                </c:pt>
                <c:pt idx="46">
                  <c:v>119.24377400670156</c:v>
                </c:pt>
                <c:pt idx="47">
                  <c:v>121.48568874108727</c:v>
                </c:pt>
                <c:pt idx="48">
                  <c:v>129.59159566704412</c:v>
                </c:pt>
                <c:pt idx="49">
                  <c:v>134.32500824510092</c:v>
                </c:pt>
                <c:pt idx="50">
                  <c:v>124.30194091529418</c:v>
                </c:pt>
                <c:pt idx="51">
                  <c:v>124.3998648420084</c:v>
                </c:pt>
                <c:pt idx="52">
                  <c:v>116.89193786361227</c:v>
                </c:pt>
                <c:pt idx="53">
                  <c:v>124.83288531936046</c:v>
                </c:pt>
                <c:pt idx="54">
                  <c:v>121.5497146730583</c:v>
                </c:pt>
                <c:pt idx="55">
                  <c:v>123.09465570420406</c:v>
                </c:pt>
                <c:pt idx="56">
                  <c:v>121.40278627337899</c:v>
                </c:pt>
                <c:pt idx="57">
                  <c:v>112.99177712844288</c:v>
                </c:pt>
                <c:pt idx="58">
                  <c:v>111.96955208302528</c:v>
                </c:pt>
                <c:pt idx="59">
                  <c:v>119.80491869995483</c:v>
                </c:pt>
                <c:pt idx="60">
                  <c:v>134.82355055814369</c:v>
                </c:pt>
                <c:pt idx="61">
                  <c:v>129.85806790586335</c:v>
                </c:pt>
                <c:pt idx="62">
                  <c:v>129.47509073641467</c:v>
                </c:pt>
                <c:pt idx="63">
                  <c:v>131.26328746277233</c:v>
                </c:pt>
                <c:pt idx="64">
                  <c:v>130.65691065437736</c:v>
                </c:pt>
                <c:pt idx="65">
                  <c:v>130.40034857070594</c:v>
                </c:pt>
                <c:pt idx="66">
                  <c:v>125.62001972591479</c:v>
                </c:pt>
                <c:pt idx="67">
                  <c:v>136.53702317792136</c:v>
                </c:pt>
                <c:pt idx="68">
                  <c:v>137.87725259102206</c:v>
                </c:pt>
                <c:pt idx="69">
                  <c:v>133.95418572502308</c:v>
                </c:pt>
                <c:pt idx="70">
                  <c:v>124.03984201945386</c:v>
                </c:pt>
                <c:pt idx="71">
                  <c:v>123.41953461250014</c:v>
                </c:pt>
                <c:pt idx="72">
                  <c:v>129.47026404262132</c:v>
                </c:pt>
                <c:pt idx="73">
                  <c:v>144.12369181405688</c:v>
                </c:pt>
                <c:pt idx="74">
                  <c:v>136.04530708737852</c:v>
                </c:pt>
                <c:pt idx="75">
                  <c:v>140.47967351616612</c:v>
                </c:pt>
                <c:pt idx="76">
                  <c:v>138.60816610990082</c:v>
                </c:pt>
                <c:pt idx="77">
                  <c:v>146.59997682755517</c:v>
                </c:pt>
                <c:pt idx="78">
                  <c:v>153.64588550983319</c:v>
                </c:pt>
                <c:pt idx="79">
                  <c:v>147.80890807539262</c:v>
                </c:pt>
                <c:pt idx="80">
                  <c:v>150.36400594784146</c:v>
                </c:pt>
                <c:pt idx="81">
                  <c:v>148.4961144125574</c:v>
                </c:pt>
                <c:pt idx="82">
                  <c:v>150.76200350953846</c:v>
                </c:pt>
                <c:pt idx="83">
                  <c:v>149.37928124407719</c:v>
                </c:pt>
                <c:pt idx="84">
                  <c:v>164.06645861426756</c:v>
                </c:pt>
                <c:pt idx="85">
                  <c:v>161.97611305168891</c:v>
                </c:pt>
                <c:pt idx="86">
                  <c:v>159.97857256529306</c:v>
                </c:pt>
                <c:pt idx="87">
                  <c:v>156.63172405815752</c:v>
                </c:pt>
                <c:pt idx="88">
                  <c:v>155.13518055425192</c:v>
                </c:pt>
                <c:pt idx="89">
                  <c:v>151.65139682676815</c:v>
                </c:pt>
                <c:pt idx="90">
                  <c:v>154.74407955998674</c:v>
                </c:pt>
                <c:pt idx="91">
                  <c:v>157.29710713744666</c:v>
                </c:pt>
                <c:pt idx="92">
                  <c:v>156.20515214207555</c:v>
                </c:pt>
                <c:pt idx="93">
                  <c:v>161.68983754510666</c:v>
                </c:pt>
                <c:pt idx="94">
                  <c:v>165.2120286862172</c:v>
                </c:pt>
                <c:pt idx="95">
                  <c:v>162.20062725013793</c:v>
                </c:pt>
                <c:pt idx="96">
                  <c:v>164.20882186054138</c:v>
                </c:pt>
                <c:pt idx="97">
                  <c:v>161.94113525124638</c:v>
                </c:pt>
                <c:pt idx="98">
                  <c:v>166.97803969495621</c:v>
                </c:pt>
                <c:pt idx="99">
                  <c:v>167.46147999356529</c:v>
                </c:pt>
                <c:pt idx="100">
                  <c:v>181.64032758287638</c:v>
                </c:pt>
                <c:pt idx="101">
                  <c:v>172.90233402788934</c:v>
                </c:pt>
                <c:pt idx="102">
                  <c:v>180.05020758167424</c:v>
                </c:pt>
                <c:pt idx="103">
                  <c:v>229.06875565447359</c:v>
                </c:pt>
                <c:pt idx="104">
                  <c:v>199.11585155225785</c:v>
                </c:pt>
                <c:pt idx="105">
                  <c:v>182.03984981293462</c:v>
                </c:pt>
                <c:pt idx="106">
                  <c:v>173.28111082516099</c:v>
                </c:pt>
                <c:pt idx="107">
                  <c:v>184.60891459974377</c:v>
                </c:pt>
                <c:pt idx="108">
                  <c:v>184.81072356092602</c:v>
                </c:pt>
                <c:pt idx="109">
                  <c:v>189.42000578629816</c:v>
                </c:pt>
                <c:pt idx="110">
                  <c:v>191.22207519972721</c:v>
                </c:pt>
                <c:pt idx="111">
                  <c:v>200.91838804645317</c:v>
                </c:pt>
                <c:pt idx="112">
                  <c:v>198.06837184670715</c:v>
                </c:pt>
                <c:pt idx="113">
                  <c:v>212.16135253443048</c:v>
                </c:pt>
                <c:pt idx="114">
                  <c:v>202.34456168895986</c:v>
                </c:pt>
                <c:pt idx="115">
                  <c:v>225.48365485792746</c:v>
                </c:pt>
                <c:pt idx="116">
                  <c:v>209.50889162797299</c:v>
                </c:pt>
                <c:pt idx="117">
                  <c:v>213.32802555866542</c:v>
                </c:pt>
                <c:pt idx="118">
                  <c:v>207.33960178152566</c:v>
                </c:pt>
                <c:pt idx="119">
                  <c:v>220.40640579172015</c:v>
                </c:pt>
                <c:pt idx="120">
                  <c:v>229.15777085821665</c:v>
                </c:pt>
                <c:pt idx="121">
                  <c:v>237.47293307366303</c:v>
                </c:pt>
                <c:pt idx="122">
                  <c:v>248.87535380923987</c:v>
                </c:pt>
                <c:pt idx="123">
                  <c:v>279.31053767512043</c:v>
                </c:pt>
                <c:pt idx="124">
                  <c:v>274.97282081005892</c:v>
                </c:pt>
                <c:pt idx="125">
                  <c:v>282.08579664796736</c:v>
                </c:pt>
                <c:pt idx="126">
                  <c:v>316.10159408654101</c:v>
                </c:pt>
                <c:pt idx="127">
                  <c:v>329.64705413048461</c:v>
                </c:pt>
                <c:pt idx="128">
                  <c:v>328.42844772801408</c:v>
                </c:pt>
                <c:pt idx="129">
                  <c:v>346.01268715007274</c:v>
                </c:pt>
                <c:pt idx="130">
                  <c:v>299.78834592026914</c:v>
                </c:pt>
                <c:pt idx="131">
                  <c:v>300.97651851004429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6-4805-B4D8-82C97B2C36C5}"/>
            </c:ext>
          </c:extLst>
        </c:ser>
        <c:ser>
          <c:idx val="2"/>
          <c:order val="2"/>
          <c:tx>
            <c:strRef>
              <c:f>Sheet1!$R$2</c:f>
              <c:strCache>
                <c:ptCount val="1"/>
                <c:pt idx="0">
                  <c:v> BIST100 </c:v>
                </c:pt>
              </c:strCache>
            </c:strRef>
          </c:tx>
          <c:spPr>
            <a:ln w="88900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Sheet1!$A$3:$A$134</c:f>
              <c:strCache>
                <c:ptCount val="13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  <c:pt idx="12">
                  <c:v>2011-01</c:v>
                </c:pt>
                <c:pt idx="13">
                  <c:v>2011-02</c:v>
                </c:pt>
                <c:pt idx="14">
                  <c:v>2011-03</c:v>
                </c:pt>
                <c:pt idx="15">
                  <c:v>2011-04</c:v>
                </c:pt>
                <c:pt idx="16">
                  <c:v>2011-05</c:v>
                </c:pt>
                <c:pt idx="17">
                  <c:v>2011-06</c:v>
                </c:pt>
                <c:pt idx="18">
                  <c:v>2011-07</c:v>
                </c:pt>
                <c:pt idx="19">
                  <c:v>2011-08</c:v>
                </c:pt>
                <c:pt idx="20">
                  <c:v>2011-09</c:v>
                </c:pt>
                <c:pt idx="21">
                  <c:v>2011-10</c:v>
                </c:pt>
                <c:pt idx="22">
                  <c:v>2011-11</c:v>
                </c:pt>
                <c:pt idx="23">
                  <c:v>2011-12</c:v>
                </c:pt>
                <c:pt idx="24">
                  <c:v>2012-01</c:v>
                </c:pt>
                <c:pt idx="25">
                  <c:v>2012-02</c:v>
                </c:pt>
                <c:pt idx="26">
                  <c:v>2012-03</c:v>
                </c:pt>
                <c:pt idx="27">
                  <c:v>2012-04</c:v>
                </c:pt>
                <c:pt idx="28">
                  <c:v>2012-05</c:v>
                </c:pt>
                <c:pt idx="29">
                  <c:v>2012-06</c:v>
                </c:pt>
                <c:pt idx="30">
                  <c:v>2012-07</c:v>
                </c:pt>
                <c:pt idx="31">
                  <c:v>2012-08</c:v>
                </c:pt>
                <c:pt idx="32">
                  <c:v>2012-09</c:v>
                </c:pt>
                <c:pt idx="33">
                  <c:v>2012-10</c:v>
                </c:pt>
                <c:pt idx="34">
                  <c:v>2012-11</c:v>
                </c:pt>
                <c:pt idx="35">
                  <c:v>2012-12</c:v>
                </c:pt>
                <c:pt idx="36">
                  <c:v>2013-01</c:v>
                </c:pt>
                <c:pt idx="37">
                  <c:v>2013-02</c:v>
                </c:pt>
                <c:pt idx="38">
                  <c:v>2013-03</c:v>
                </c:pt>
                <c:pt idx="39">
                  <c:v>2013-04</c:v>
                </c:pt>
                <c:pt idx="40">
                  <c:v>2013-05</c:v>
                </c:pt>
                <c:pt idx="41">
                  <c:v>2013-06</c:v>
                </c:pt>
                <c:pt idx="42">
                  <c:v>2013-07</c:v>
                </c:pt>
                <c:pt idx="43">
                  <c:v>2013-08</c:v>
                </c:pt>
                <c:pt idx="44">
                  <c:v>2013-09</c:v>
                </c:pt>
                <c:pt idx="45">
                  <c:v>2013-10</c:v>
                </c:pt>
                <c:pt idx="46">
                  <c:v>2013-11</c:v>
                </c:pt>
                <c:pt idx="47">
                  <c:v>2013-12</c:v>
                </c:pt>
                <c:pt idx="48">
                  <c:v>2014-01</c:v>
                </c:pt>
                <c:pt idx="49">
                  <c:v>2014-02</c:v>
                </c:pt>
                <c:pt idx="50">
                  <c:v>2014-03</c:v>
                </c:pt>
                <c:pt idx="51">
                  <c:v>2014-04</c:v>
                </c:pt>
                <c:pt idx="52">
                  <c:v>2014-05</c:v>
                </c:pt>
                <c:pt idx="53">
                  <c:v>2014-06</c:v>
                </c:pt>
                <c:pt idx="54">
                  <c:v>2014-07</c:v>
                </c:pt>
                <c:pt idx="55">
                  <c:v>2014-08</c:v>
                </c:pt>
                <c:pt idx="56">
                  <c:v>2014-09</c:v>
                </c:pt>
                <c:pt idx="57">
                  <c:v>2014-10</c:v>
                </c:pt>
                <c:pt idx="58">
                  <c:v>2014-11</c:v>
                </c:pt>
                <c:pt idx="59">
                  <c:v>2014-12</c:v>
                </c:pt>
                <c:pt idx="60">
                  <c:v>2015-01</c:v>
                </c:pt>
                <c:pt idx="61">
                  <c:v>2015-02</c:v>
                </c:pt>
                <c:pt idx="62">
                  <c:v>2015-03</c:v>
                </c:pt>
                <c:pt idx="63">
                  <c:v>2015-04</c:v>
                </c:pt>
                <c:pt idx="64">
                  <c:v>2015-05</c:v>
                </c:pt>
                <c:pt idx="65">
                  <c:v>2015-06</c:v>
                </c:pt>
                <c:pt idx="66">
                  <c:v>2015-07</c:v>
                </c:pt>
                <c:pt idx="67">
                  <c:v>2015-08</c:v>
                </c:pt>
                <c:pt idx="68">
                  <c:v>2015-09</c:v>
                </c:pt>
                <c:pt idx="69">
                  <c:v>2015-10</c:v>
                </c:pt>
                <c:pt idx="70">
                  <c:v>2015-11</c:v>
                </c:pt>
                <c:pt idx="71">
                  <c:v>2015-12</c:v>
                </c:pt>
                <c:pt idx="72">
                  <c:v>2016-01</c:v>
                </c:pt>
                <c:pt idx="73">
                  <c:v>2016-02</c:v>
                </c:pt>
                <c:pt idx="74">
                  <c:v>2016-03</c:v>
                </c:pt>
                <c:pt idx="75">
                  <c:v>2016-04</c:v>
                </c:pt>
                <c:pt idx="76">
                  <c:v>2016-05</c:v>
                </c:pt>
                <c:pt idx="77">
                  <c:v>2016-06</c:v>
                </c:pt>
                <c:pt idx="78">
                  <c:v>2016-07</c:v>
                </c:pt>
                <c:pt idx="79">
                  <c:v>2016-08</c:v>
                </c:pt>
                <c:pt idx="80">
                  <c:v>2016-09</c:v>
                </c:pt>
                <c:pt idx="81">
                  <c:v>2016-10</c:v>
                </c:pt>
                <c:pt idx="82">
                  <c:v>2016-11</c:v>
                </c:pt>
                <c:pt idx="83">
                  <c:v>2016-12</c:v>
                </c:pt>
                <c:pt idx="84">
                  <c:v>2017-01</c:v>
                </c:pt>
                <c:pt idx="85">
                  <c:v>2017-02</c:v>
                </c:pt>
                <c:pt idx="86">
                  <c:v>2017-03</c:v>
                </c:pt>
                <c:pt idx="87">
                  <c:v>2017-04</c:v>
                </c:pt>
                <c:pt idx="88">
                  <c:v>2017-05</c:v>
                </c:pt>
                <c:pt idx="89">
                  <c:v>2017-06</c:v>
                </c:pt>
                <c:pt idx="90">
                  <c:v>2017-07</c:v>
                </c:pt>
                <c:pt idx="91">
                  <c:v>2017-08</c:v>
                </c:pt>
                <c:pt idx="92">
                  <c:v>2017-09</c:v>
                </c:pt>
                <c:pt idx="93">
                  <c:v>2017-10</c:v>
                </c:pt>
                <c:pt idx="94">
                  <c:v>2017-11</c:v>
                </c:pt>
                <c:pt idx="95">
                  <c:v>2017-12</c:v>
                </c:pt>
                <c:pt idx="96">
                  <c:v>2018-01</c:v>
                </c:pt>
                <c:pt idx="97">
                  <c:v>2018-02</c:v>
                </c:pt>
                <c:pt idx="98">
                  <c:v>2018-03</c:v>
                </c:pt>
                <c:pt idx="99">
                  <c:v>2018-04</c:v>
                </c:pt>
                <c:pt idx="100">
                  <c:v>2018-05</c:v>
                </c:pt>
                <c:pt idx="101">
                  <c:v>2018-06</c:v>
                </c:pt>
                <c:pt idx="102">
                  <c:v>2018-07</c:v>
                </c:pt>
                <c:pt idx="103">
                  <c:v>2018-08</c:v>
                </c:pt>
                <c:pt idx="104">
                  <c:v>2018-09</c:v>
                </c:pt>
                <c:pt idx="105">
                  <c:v>2018-10</c:v>
                </c:pt>
                <c:pt idx="106">
                  <c:v>2018-11</c:v>
                </c:pt>
                <c:pt idx="107">
                  <c:v>2018-12</c:v>
                </c:pt>
                <c:pt idx="108">
                  <c:v>2019-01</c:v>
                </c:pt>
                <c:pt idx="109">
                  <c:v>2019-02</c:v>
                </c:pt>
                <c:pt idx="110">
                  <c:v>2019-03</c:v>
                </c:pt>
                <c:pt idx="111">
                  <c:v>2019-04</c:v>
                </c:pt>
                <c:pt idx="112">
                  <c:v>2019-05</c:v>
                </c:pt>
                <c:pt idx="113">
                  <c:v>2019-06</c:v>
                </c:pt>
                <c:pt idx="114">
                  <c:v>2019-07</c:v>
                </c:pt>
                <c:pt idx="115">
                  <c:v>2019-08</c:v>
                </c:pt>
                <c:pt idx="116">
                  <c:v>2019-09</c:v>
                </c:pt>
                <c:pt idx="117">
                  <c:v>2019-10</c:v>
                </c:pt>
                <c:pt idx="118">
                  <c:v>2019-11</c:v>
                </c:pt>
                <c:pt idx="119">
                  <c:v>2019-12</c:v>
                </c:pt>
                <c:pt idx="120">
                  <c:v>2020-01</c:v>
                </c:pt>
                <c:pt idx="121">
                  <c:v>2020-02</c:v>
                </c:pt>
                <c:pt idx="122">
                  <c:v>2020-03</c:v>
                </c:pt>
                <c:pt idx="123">
                  <c:v>2020-04</c:v>
                </c:pt>
                <c:pt idx="124">
                  <c:v>2020-05</c:v>
                </c:pt>
                <c:pt idx="125">
                  <c:v>2020-06</c:v>
                </c:pt>
                <c:pt idx="126">
                  <c:v>2020-07</c:v>
                </c:pt>
                <c:pt idx="127">
                  <c:v>2020-08</c:v>
                </c:pt>
                <c:pt idx="128">
                  <c:v>2020-09</c:v>
                </c:pt>
                <c:pt idx="129">
                  <c:v>2020-10</c:v>
                </c:pt>
                <c:pt idx="130">
                  <c:v>2020-11</c:v>
                </c:pt>
                <c:pt idx="131">
                  <c:v>2020-12</c:v>
                </c:pt>
              </c:strCache>
            </c:strRef>
          </c:cat>
          <c:val>
            <c:numRef>
              <c:f>Sheet1!$R$3:$R$134</c:f>
              <c:numCache>
                <c:formatCode>_-* #,##0.00\ _₺_-;\-* #,##0.00\ _₺_-;_-* "-"??\ _₺_-;_-@_-</c:formatCode>
                <c:ptCount val="132"/>
                <c:pt idx="0">
                  <c:v>100</c:v>
                </c:pt>
                <c:pt idx="1">
                  <c:v>89.65353262898482</c:v>
                </c:pt>
                <c:pt idx="2">
                  <c:v>101.38660293449232</c:v>
                </c:pt>
                <c:pt idx="3">
                  <c:v>105.10032417160269</c:v>
                </c:pt>
                <c:pt idx="4">
                  <c:v>97.294932704648858</c:v>
                </c:pt>
                <c:pt idx="5">
                  <c:v>98.66222893856164</c:v>
                </c:pt>
                <c:pt idx="6">
                  <c:v>108.22649170200656</c:v>
                </c:pt>
                <c:pt idx="7">
                  <c:v>107.9826859438481</c:v>
                </c:pt>
                <c:pt idx="8">
                  <c:v>116.99384581228666</c:v>
                </c:pt>
                <c:pt idx="9">
                  <c:v>120.1052964886381</c:v>
                </c:pt>
                <c:pt idx="10">
                  <c:v>114.11837020466959</c:v>
                </c:pt>
                <c:pt idx="11">
                  <c:v>115.60836586248</c:v>
                </c:pt>
                <c:pt idx="12">
                  <c:v>110.37776737171556</c:v>
                </c:pt>
                <c:pt idx="13">
                  <c:v>106.12623707452894</c:v>
                </c:pt>
                <c:pt idx="14">
                  <c:v>111.11707192569666</c:v>
                </c:pt>
                <c:pt idx="15">
                  <c:v>118.39597947224141</c:v>
                </c:pt>
                <c:pt idx="16">
                  <c:v>105.24117730483854</c:v>
                </c:pt>
                <c:pt idx="17">
                  <c:v>107.14705870748338</c:v>
                </c:pt>
                <c:pt idx="18">
                  <c:v>105.93174364053908</c:v>
                </c:pt>
                <c:pt idx="19">
                  <c:v>91.072294205666509</c:v>
                </c:pt>
                <c:pt idx="20">
                  <c:v>100.0222034125815</c:v>
                </c:pt>
                <c:pt idx="21">
                  <c:v>90.96015927386884</c:v>
                </c:pt>
                <c:pt idx="22">
                  <c:v>86.95390540494661</c:v>
                </c:pt>
                <c:pt idx="23">
                  <c:v>81.300272872980798</c:v>
                </c:pt>
                <c:pt idx="24">
                  <c:v>90.156938861434952</c:v>
                </c:pt>
                <c:pt idx="25">
                  <c:v>95.217555184673586</c:v>
                </c:pt>
                <c:pt idx="26">
                  <c:v>97.483040316668308</c:v>
                </c:pt>
                <c:pt idx="27">
                  <c:v>92.316766701300082</c:v>
                </c:pt>
                <c:pt idx="28">
                  <c:v>84.942323043950836</c:v>
                </c:pt>
                <c:pt idx="29">
                  <c:v>97.289538824694816</c:v>
                </c:pt>
                <c:pt idx="30">
                  <c:v>100.18891139819655</c:v>
                </c:pt>
                <c:pt idx="31">
                  <c:v>104.45244727368137</c:v>
                </c:pt>
                <c:pt idx="32">
                  <c:v>101.89502413346223</c:v>
                </c:pt>
                <c:pt idx="33">
                  <c:v>109.16513441034439</c:v>
                </c:pt>
                <c:pt idx="34">
                  <c:v>109.5480269809085</c:v>
                </c:pt>
                <c:pt idx="35">
                  <c:v>116.82464506121708</c:v>
                </c:pt>
                <c:pt idx="36">
                  <c:v>115.77777261499979</c:v>
                </c:pt>
                <c:pt idx="37">
                  <c:v>116.23773445280239</c:v>
                </c:pt>
                <c:pt idx="38">
                  <c:v>125.02888292253576</c:v>
                </c:pt>
                <c:pt idx="39">
                  <c:v>124.71858021088669</c:v>
                </c:pt>
                <c:pt idx="40">
                  <c:v>124.45613503033289</c:v>
                </c:pt>
                <c:pt idx="41">
                  <c:v>109.58694333791918</c:v>
                </c:pt>
                <c:pt idx="42">
                  <c:v>105.07003638414385</c:v>
                </c:pt>
                <c:pt idx="43">
                  <c:v>95.169342854242103</c:v>
                </c:pt>
                <c:pt idx="44">
                  <c:v>105.95795840506672</c:v>
                </c:pt>
                <c:pt idx="45">
                  <c:v>108.46367582551454</c:v>
                </c:pt>
                <c:pt idx="46">
                  <c:v>105.83838983298452</c:v>
                </c:pt>
                <c:pt idx="47">
                  <c:v>94.300822872672157</c:v>
                </c:pt>
                <c:pt idx="48">
                  <c:v>84.365566413942616</c:v>
                </c:pt>
                <c:pt idx="49">
                  <c:v>84.949846366889986</c:v>
                </c:pt>
                <c:pt idx="50">
                  <c:v>93.650530003928452</c:v>
                </c:pt>
                <c:pt idx="51">
                  <c:v>97.887230948266449</c:v>
                </c:pt>
                <c:pt idx="52">
                  <c:v>104.65335597263534</c:v>
                </c:pt>
                <c:pt idx="53">
                  <c:v>103.27543548792337</c:v>
                </c:pt>
                <c:pt idx="54">
                  <c:v>107.61258015929143</c:v>
                </c:pt>
                <c:pt idx="55">
                  <c:v>105.09791597511962</c:v>
                </c:pt>
                <c:pt idx="56">
                  <c:v>97.927201594897028</c:v>
                </c:pt>
                <c:pt idx="57">
                  <c:v>103.33690431704987</c:v>
                </c:pt>
                <c:pt idx="58">
                  <c:v>110.30449419049226</c:v>
                </c:pt>
                <c:pt idx="59">
                  <c:v>110.21887400294406</c:v>
                </c:pt>
                <c:pt idx="60">
                  <c:v>113.11850614238774</c:v>
                </c:pt>
                <c:pt idx="61">
                  <c:v>106.25673462897625</c:v>
                </c:pt>
                <c:pt idx="62">
                  <c:v>100.89186076106293</c:v>
                </c:pt>
                <c:pt idx="63">
                  <c:v>103.08163826259234</c:v>
                </c:pt>
                <c:pt idx="64">
                  <c:v>101.32526822604852</c:v>
                </c:pt>
                <c:pt idx="65">
                  <c:v>100.95050158852004</c:v>
                </c:pt>
                <c:pt idx="66">
                  <c:v>97.991794128889111</c:v>
                </c:pt>
                <c:pt idx="67">
                  <c:v>91.861302316399204</c:v>
                </c:pt>
                <c:pt idx="68">
                  <c:v>89.831307197752935</c:v>
                </c:pt>
                <c:pt idx="69">
                  <c:v>94.659112226787741</c:v>
                </c:pt>
                <c:pt idx="70">
                  <c:v>89.087409890226269</c:v>
                </c:pt>
                <c:pt idx="71">
                  <c:v>84.759529260794082</c:v>
                </c:pt>
                <c:pt idx="72">
                  <c:v>85.281991444272862</c:v>
                </c:pt>
                <c:pt idx="73">
                  <c:v>88.009278711053724</c:v>
                </c:pt>
                <c:pt idx="74">
                  <c:v>96.700604624322267</c:v>
                </c:pt>
                <c:pt idx="75">
                  <c:v>98.321894853103075</c:v>
                </c:pt>
                <c:pt idx="76">
                  <c:v>89.135713813761342</c:v>
                </c:pt>
                <c:pt idx="77">
                  <c:v>87.593118617236428</c:v>
                </c:pt>
                <c:pt idx="78">
                  <c:v>84.994520844238565</c:v>
                </c:pt>
                <c:pt idx="79">
                  <c:v>85.877302237235654</c:v>
                </c:pt>
                <c:pt idx="80">
                  <c:v>86.309756912261292</c:v>
                </c:pt>
                <c:pt idx="81">
                  <c:v>87.36390112986669</c:v>
                </c:pt>
                <c:pt idx="82">
                  <c:v>81.889236653380962</c:v>
                </c:pt>
                <c:pt idx="83">
                  <c:v>85.076547232363581</c:v>
                </c:pt>
                <c:pt idx="84">
                  <c:v>91.70092310608679</c:v>
                </c:pt>
                <c:pt idx="85">
                  <c:v>92.210057510171083</c:v>
                </c:pt>
                <c:pt idx="86">
                  <c:v>92.815597943285482</c:v>
                </c:pt>
                <c:pt idx="87">
                  <c:v>97.497283542828541</c:v>
                </c:pt>
                <c:pt idx="88">
                  <c:v>100.023836069693</c:v>
                </c:pt>
                <c:pt idx="89">
                  <c:v>103.27237595906584</c:v>
                </c:pt>
                <c:pt idx="90">
                  <c:v>110.39942814955042</c:v>
                </c:pt>
                <c:pt idx="91">
                  <c:v>112.36149386629887</c:v>
                </c:pt>
                <c:pt idx="92">
                  <c:v>104.42716991639078</c:v>
                </c:pt>
                <c:pt idx="93">
                  <c:v>109.49441575396554</c:v>
                </c:pt>
                <c:pt idx="94">
                  <c:v>101.85291799097681</c:v>
                </c:pt>
                <c:pt idx="95">
                  <c:v>112.19947908752583</c:v>
                </c:pt>
                <c:pt idx="96">
                  <c:v>115.10702358506958</c:v>
                </c:pt>
                <c:pt idx="97">
                  <c:v>113.71833339498988</c:v>
                </c:pt>
                <c:pt idx="98">
                  <c:v>108.79379757648829</c:v>
                </c:pt>
                <c:pt idx="99">
                  <c:v>96.900558381902997</c:v>
                </c:pt>
                <c:pt idx="100">
                  <c:v>92.034229397921223</c:v>
                </c:pt>
                <c:pt idx="101">
                  <c:v>86.008946998517416</c:v>
                </c:pt>
                <c:pt idx="102">
                  <c:v>85.920500888574267</c:v>
                </c:pt>
                <c:pt idx="103">
                  <c:v>80.328955335720195</c:v>
                </c:pt>
                <c:pt idx="104">
                  <c:v>81.459722822981135</c:v>
                </c:pt>
                <c:pt idx="105">
                  <c:v>71.5982517372085</c:v>
                </c:pt>
                <c:pt idx="106">
                  <c:v>76.846832482742073</c:v>
                </c:pt>
                <c:pt idx="107">
                  <c:v>73.806661137672648</c:v>
                </c:pt>
                <c:pt idx="108">
                  <c:v>83.274660301667552</c:v>
                </c:pt>
                <c:pt idx="109">
                  <c:v>83.505039379599125</c:v>
                </c:pt>
                <c:pt idx="110">
                  <c:v>74.158083185741702</c:v>
                </c:pt>
                <c:pt idx="111">
                  <c:v>74.191926357012548</c:v>
                </c:pt>
                <c:pt idx="112">
                  <c:v>69.776888590587689</c:v>
                </c:pt>
                <c:pt idx="113">
                  <c:v>74.298212503084144</c:v>
                </c:pt>
                <c:pt idx="114">
                  <c:v>77.55640214411855</c:v>
                </c:pt>
                <c:pt idx="115">
                  <c:v>72.85553511787144</c:v>
                </c:pt>
                <c:pt idx="116">
                  <c:v>78.340520070554362</c:v>
                </c:pt>
                <c:pt idx="117">
                  <c:v>72.002680308416842</c:v>
                </c:pt>
                <c:pt idx="118">
                  <c:v>77.873911838644204</c:v>
                </c:pt>
                <c:pt idx="119">
                  <c:v>82.737807927963942</c:v>
                </c:pt>
                <c:pt idx="120">
                  <c:v>84.999077824738094</c:v>
                </c:pt>
                <c:pt idx="121">
                  <c:v>75.354917720273264</c:v>
                </c:pt>
                <c:pt idx="122">
                  <c:v>63.369030849436683</c:v>
                </c:pt>
                <c:pt idx="123">
                  <c:v>70.869071428003707</c:v>
                </c:pt>
                <c:pt idx="124">
                  <c:v>72.966426912982996</c:v>
                </c:pt>
                <c:pt idx="125">
                  <c:v>79.672907922321329</c:v>
                </c:pt>
                <c:pt idx="126">
                  <c:v>76.603625029939877</c:v>
                </c:pt>
                <c:pt idx="127">
                  <c:v>72.692681523223143</c:v>
                </c:pt>
                <c:pt idx="128">
                  <c:v>76.439198810644143</c:v>
                </c:pt>
                <c:pt idx="129">
                  <c:v>72.696033963329228</c:v>
                </c:pt>
                <c:pt idx="130">
                  <c:v>82.000640037289287</c:v>
                </c:pt>
                <c:pt idx="131">
                  <c:v>93.174991379377175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6-4805-B4D8-82C97B2C36C5}"/>
            </c:ext>
          </c:extLst>
        </c:ser>
        <c:ser>
          <c:idx val="3"/>
          <c:order val="3"/>
          <c:tx>
            <c:strRef>
              <c:f>Sheet1!$S$2</c:f>
              <c:strCache>
                <c:ptCount val="1"/>
                <c:pt idx="0">
                  <c:v> USDTRY 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Sheet1!$A$3:$A$134</c:f>
              <c:strCache>
                <c:ptCount val="13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  <c:pt idx="12">
                  <c:v>2011-01</c:v>
                </c:pt>
                <c:pt idx="13">
                  <c:v>2011-02</c:v>
                </c:pt>
                <c:pt idx="14">
                  <c:v>2011-03</c:v>
                </c:pt>
                <c:pt idx="15">
                  <c:v>2011-04</c:v>
                </c:pt>
                <c:pt idx="16">
                  <c:v>2011-05</c:v>
                </c:pt>
                <c:pt idx="17">
                  <c:v>2011-06</c:v>
                </c:pt>
                <c:pt idx="18">
                  <c:v>2011-07</c:v>
                </c:pt>
                <c:pt idx="19">
                  <c:v>2011-08</c:v>
                </c:pt>
                <c:pt idx="20">
                  <c:v>2011-09</c:v>
                </c:pt>
                <c:pt idx="21">
                  <c:v>2011-10</c:v>
                </c:pt>
                <c:pt idx="22">
                  <c:v>2011-11</c:v>
                </c:pt>
                <c:pt idx="23">
                  <c:v>2011-12</c:v>
                </c:pt>
                <c:pt idx="24">
                  <c:v>2012-01</c:v>
                </c:pt>
                <c:pt idx="25">
                  <c:v>2012-02</c:v>
                </c:pt>
                <c:pt idx="26">
                  <c:v>2012-03</c:v>
                </c:pt>
                <c:pt idx="27">
                  <c:v>2012-04</c:v>
                </c:pt>
                <c:pt idx="28">
                  <c:v>2012-05</c:v>
                </c:pt>
                <c:pt idx="29">
                  <c:v>2012-06</c:v>
                </c:pt>
                <c:pt idx="30">
                  <c:v>2012-07</c:v>
                </c:pt>
                <c:pt idx="31">
                  <c:v>2012-08</c:v>
                </c:pt>
                <c:pt idx="32">
                  <c:v>2012-09</c:v>
                </c:pt>
                <c:pt idx="33">
                  <c:v>2012-10</c:v>
                </c:pt>
                <c:pt idx="34">
                  <c:v>2012-11</c:v>
                </c:pt>
                <c:pt idx="35">
                  <c:v>2012-12</c:v>
                </c:pt>
                <c:pt idx="36">
                  <c:v>2013-01</c:v>
                </c:pt>
                <c:pt idx="37">
                  <c:v>2013-02</c:v>
                </c:pt>
                <c:pt idx="38">
                  <c:v>2013-03</c:v>
                </c:pt>
                <c:pt idx="39">
                  <c:v>2013-04</c:v>
                </c:pt>
                <c:pt idx="40">
                  <c:v>2013-05</c:v>
                </c:pt>
                <c:pt idx="41">
                  <c:v>2013-06</c:v>
                </c:pt>
                <c:pt idx="42">
                  <c:v>2013-07</c:v>
                </c:pt>
                <c:pt idx="43">
                  <c:v>2013-08</c:v>
                </c:pt>
                <c:pt idx="44">
                  <c:v>2013-09</c:v>
                </c:pt>
                <c:pt idx="45">
                  <c:v>2013-10</c:v>
                </c:pt>
                <c:pt idx="46">
                  <c:v>2013-11</c:v>
                </c:pt>
                <c:pt idx="47">
                  <c:v>2013-12</c:v>
                </c:pt>
                <c:pt idx="48">
                  <c:v>2014-01</c:v>
                </c:pt>
                <c:pt idx="49">
                  <c:v>2014-02</c:v>
                </c:pt>
                <c:pt idx="50">
                  <c:v>2014-03</c:v>
                </c:pt>
                <c:pt idx="51">
                  <c:v>2014-04</c:v>
                </c:pt>
                <c:pt idx="52">
                  <c:v>2014-05</c:v>
                </c:pt>
                <c:pt idx="53">
                  <c:v>2014-06</c:v>
                </c:pt>
                <c:pt idx="54">
                  <c:v>2014-07</c:v>
                </c:pt>
                <c:pt idx="55">
                  <c:v>2014-08</c:v>
                </c:pt>
                <c:pt idx="56">
                  <c:v>2014-09</c:v>
                </c:pt>
                <c:pt idx="57">
                  <c:v>2014-10</c:v>
                </c:pt>
                <c:pt idx="58">
                  <c:v>2014-11</c:v>
                </c:pt>
                <c:pt idx="59">
                  <c:v>2014-12</c:v>
                </c:pt>
                <c:pt idx="60">
                  <c:v>2015-01</c:v>
                </c:pt>
                <c:pt idx="61">
                  <c:v>2015-02</c:v>
                </c:pt>
                <c:pt idx="62">
                  <c:v>2015-03</c:v>
                </c:pt>
                <c:pt idx="63">
                  <c:v>2015-04</c:v>
                </c:pt>
                <c:pt idx="64">
                  <c:v>2015-05</c:v>
                </c:pt>
                <c:pt idx="65">
                  <c:v>2015-06</c:v>
                </c:pt>
                <c:pt idx="66">
                  <c:v>2015-07</c:v>
                </c:pt>
                <c:pt idx="67">
                  <c:v>2015-08</c:v>
                </c:pt>
                <c:pt idx="68">
                  <c:v>2015-09</c:v>
                </c:pt>
                <c:pt idx="69">
                  <c:v>2015-10</c:v>
                </c:pt>
                <c:pt idx="70">
                  <c:v>2015-11</c:v>
                </c:pt>
                <c:pt idx="71">
                  <c:v>2015-12</c:v>
                </c:pt>
                <c:pt idx="72">
                  <c:v>2016-01</c:v>
                </c:pt>
                <c:pt idx="73">
                  <c:v>2016-02</c:v>
                </c:pt>
                <c:pt idx="74">
                  <c:v>2016-03</c:v>
                </c:pt>
                <c:pt idx="75">
                  <c:v>2016-04</c:v>
                </c:pt>
                <c:pt idx="76">
                  <c:v>2016-05</c:v>
                </c:pt>
                <c:pt idx="77">
                  <c:v>2016-06</c:v>
                </c:pt>
                <c:pt idx="78">
                  <c:v>2016-07</c:v>
                </c:pt>
                <c:pt idx="79">
                  <c:v>2016-08</c:v>
                </c:pt>
                <c:pt idx="80">
                  <c:v>2016-09</c:v>
                </c:pt>
                <c:pt idx="81">
                  <c:v>2016-10</c:v>
                </c:pt>
                <c:pt idx="82">
                  <c:v>2016-11</c:v>
                </c:pt>
                <c:pt idx="83">
                  <c:v>2016-12</c:v>
                </c:pt>
                <c:pt idx="84">
                  <c:v>2017-01</c:v>
                </c:pt>
                <c:pt idx="85">
                  <c:v>2017-02</c:v>
                </c:pt>
                <c:pt idx="86">
                  <c:v>2017-03</c:v>
                </c:pt>
                <c:pt idx="87">
                  <c:v>2017-04</c:v>
                </c:pt>
                <c:pt idx="88">
                  <c:v>2017-05</c:v>
                </c:pt>
                <c:pt idx="89">
                  <c:v>2017-06</c:v>
                </c:pt>
                <c:pt idx="90">
                  <c:v>2017-07</c:v>
                </c:pt>
                <c:pt idx="91">
                  <c:v>2017-08</c:v>
                </c:pt>
                <c:pt idx="92">
                  <c:v>2017-09</c:v>
                </c:pt>
                <c:pt idx="93">
                  <c:v>2017-10</c:v>
                </c:pt>
                <c:pt idx="94">
                  <c:v>2017-11</c:v>
                </c:pt>
                <c:pt idx="95">
                  <c:v>2017-12</c:v>
                </c:pt>
                <c:pt idx="96">
                  <c:v>2018-01</c:v>
                </c:pt>
                <c:pt idx="97">
                  <c:v>2018-02</c:v>
                </c:pt>
                <c:pt idx="98">
                  <c:v>2018-03</c:v>
                </c:pt>
                <c:pt idx="99">
                  <c:v>2018-04</c:v>
                </c:pt>
                <c:pt idx="100">
                  <c:v>2018-05</c:v>
                </c:pt>
                <c:pt idx="101">
                  <c:v>2018-06</c:v>
                </c:pt>
                <c:pt idx="102">
                  <c:v>2018-07</c:v>
                </c:pt>
                <c:pt idx="103">
                  <c:v>2018-08</c:v>
                </c:pt>
                <c:pt idx="104">
                  <c:v>2018-09</c:v>
                </c:pt>
                <c:pt idx="105">
                  <c:v>2018-10</c:v>
                </c:pt>
                <c:pt idx="106">
                  <c:v>2018-11</c:v>
                </c:pt>
                <c:pt idx="107">
                  <c:v>2018-12</c:v>
                </c:pt>
                <c:pt idx="108">
                  <c:v>2019-01</c:v>
                </c:pt>
                <c:pt idx="109">
                  <c:v>2019-02</c:v>
                </c:pt>
                <c:pt idx="110">
                  <c:v>2019-03</c:v>
                </c:pt>
                <c:pt idx="111">
                  <c:v>2019-04</c:v>
                </c:pt>
                <c:pt idx="112">
                  <c:v>2019-05</c:v>
                </c:pt>
                <c:pt idx="113">
                  <c:v>2019-06</c:v>
                </c:pt>
                <c:pt idx="114">
                  <c:v>2019-07</c:v>
                </c:pt>
                <c:pt idx="115">
                  <c:v>2019-08</c:v>
                </c:pt>
                <c:pt idx="116">
                  <c:v>2019-09</c:v>
                </c:pt>
                <c:pt idx="117">
                  <c:v>2019-10</c:v>
                </c:pt>
                <c:pt idx="118">
                  <c:v>2019-11</c:v>
                </c:pt>
                <c:pt idx="119">
                  <c:v>2019-12</c:v>
                </c:pt>
                <c:pt idx="120">
                  <c:v>2020-01</c:v>
                </c:pt>
                <c:pt idx="121">
                  <c:v>2020-02</c:v>
                </c:pt>
                <c:pt idx="122">
                  <c:v>2020-03</c:v>
                </c:pt>
                <c:pt idx="123">
                  <c:v>2020-04</c:v>
                </c:pt>
                <c:pt idx="124">
                  <c:v>2020-05</c:v>
                </c:pt>
                <c:pt idx="125">
                  <c:v>2020-06</c:v>
                </c:pt>
                <c:pt idx="126">
                  <c:v>2020-07</c:v>
                </c:pt>
                <c:pt idx="127">
                  <c:v>2020-08</c:v>
                </c:pt>
                <c:pt idx="128">
                  <c:v>2020-09</c:v>
                </c:pt>
                <c:pt idx="129">
                  <c:v>2020-10</c:v>
                </c:pt>
                <c:pt idx="130">
                  <c:v>2020-11</c:v>
                </c:pt>
                <c:pt idx="131">
                  <c:v>2020-12</c:v>
                </c:pt>
              </c:strCache>
            </c:strRef>
          </c:cat>
          <c:val>
            <c:numRef>
              <c:f>Sheet1!$S$3:$S$134</c:f>
              <c:numCache>
                <c:formatCode>_-* #,##0.00\ _₺_-;\-* #,##0.00\ _₺_-;_-* "-"??\ _₺_-;_-@_-</c:formatCode>
                <c:ptCount val="132"/>
                <c:pt idx="0">
                  <c:v>100</c:v>
                </c:pt>
                <c:pt idx="1">
                  <c:v>101.5506425939936</c:v>
                </c:pt>
                <c:pt idx="2">
                  <c:v>99.461907325462022</c:v>
                </c:pt>
                <c:pt idx="3">
                  <c:v>96.899110709932501</c:v>
                </c:pt>
                <c:pt idx="4">
                  <c:v>102.7818405297885</c:v>
                </c:pt>
                <c:pt idx="5">
                  <c:v>103.93407783483038</c:v>
                </c:pt>
                <c:pt idx="6">
                  <c:v>99.43721899227242</c:v>
                </c:pt>
                <c:pt idx="7">
                  <c:v>100.05743770378844</c:v>
                </c:pt>
                <c:pt idx="8">
                  <c:v>93.745137598414289</c:v>
                </c:pt>
                <c:pt idx="9">
                  <c:v>91.38904022848719</c:v>
                </c:pt>
                <c:pt idx="10">
                  <c:v>95.930593343698092</c:v>
                </c:pt>
                <c:pt idx="11">
                  <c:v>98.306229511486222</c:v>
                </c:pt>
                <c:pt idx="12">
                  <c:v>102.19010470441911</c:v>
                </c:pt>
                <c:pt idx="13">
                  <c:v>101.05269905168753</c:v>
                </c:pt>
                <c:pt idx="14">
                  <c:v>97.280606727419041</c:v>
                </c:pt>
                <c:pt idx="15">
                  <c:v>94.952714459129794</c:v>
                </c:pt>
                <c:pt idx="16">
                  <c:v>97.128606834159953</c:v>
                </c:pt>
                <c:pt idx="17">
                  <c:v>100.20847645658668</c:v>
                </c:pt>
                <c:pt idx="18">
                  <c:v>104.8064645269732</c:v>
                </c:pt>
                <c:pt idx="19">
                  <c:v>105.70346626393902</c:v>
                </c:pt>
                <c:pt idx="20">
                  <c:v>113.77549497679524</c:v>
                </c:pt>
                <c:pt idx="21">
                  <c:v>104.87270771272993</c:v>
                </c:pt>
                <c:pt idx="22">
                  <c:v>106.45371184491768</c:v>
                </c:pt>
                <c:pt idx="23">
                  <c:v>109.12250217202433</c:v>
                </c:pt>
                <c:pt idx="24">
                  <c:v>102.29733027906438</c:v>
                </c:pt>
                <c:pt idx="25">
                  <c:v>100.06226498251945</c:v>
                </c:pt>
                <c:pt idx="26">
                  <c:v>101.55521457078601</c:v>
                </c:pt>
                <c:pt idx="27">
                  <c:v>98.629336731643136</c:v>
                </c:pt>
                <c:pt idx="28">
                  <c:v>105.01613674991992</c:v>
                </c:pt>
                <c:pt idx="29">
                  <c:v>102.69811331322347</c:v>
                </c:pt>
                <c:pt idx="30">
                  <c:v>102.10867849017377</c:v>
                </c:pt>
                <c:pt idx="31">
                  <c:v>102.87283231591569</c:v>
                </c:pt>
                <c:pt idx="32">
                  <c:v>100.57771765713974</c:v>
                </c:pt>
                <c:pt idx="33">
                  <c:v>98.489423898105642</c:v>
                </c:pt>
                <c:pt idx="34">
                  <c:v>97.773475674922665</c:v>
                </c:pt>
                <c:pt idx="35">
                  <c:v>97.205653982131523</c:v>
                </c:pt>
                <c:pt idx="36">
                  <c:v>94.300333181356436</c:v>
                </c:pt>
                <c:pt idx="37">
                  <c:v>96.212438786361645</c:v>
                </c:pt>
                <c:pt idx="38">
                  <c:v>96.089669358800307</c:v>
                </c:pt>
                <c:pt idx="39">
                  <c:v>94.813887908718641</c:v>
                </c:pt>
                <c:pt idx="40">
                  <c:v>99.105864625571101</c:v>
                </c:pt>
                <c:pt idx="41">
                  <c:v>101.08303254755191</c:v>
                </c:pt>
                <c:pt idx="42">
                  <c:v>101.10941971915307</c:v>
                </c:pt>
                <c:pt idx="43">
                  <c:v>106.7111397469172</c:v>
                </c:pt>
                <c:pt idx="44">
                  <c:v>104.73714906785997</c:v>
                </c:pt>
                <c:pt idx="45">
                  <c:v>101.80850707812739</c:v>
                </c:pt>
                <c:pt idx="46">
                  <c:v>102.96311529954269</c:v>
                </c:pt>
                <c:pt idx="47">
                  <c:v>108.96276197500434</c:v>
                </c:pt>
                <c:pt idx="48">
                  <c:v>112.55280509771153</c:v>
                </c:pt>
                <c:pt idx="49">
                  <c:v>109.54823894334599</c:v>
                </c:pt>
                <c:pt idx="50">
                  <c:v>104.91018892783721</c:v>
                </c:pt>
                <c:pt idx="51">
                  <c:v>102.18212676540116</c:v>
                </c:pt>
                <c:pt idx="52">
                  <c:v>101.03747733829415</c:v>
                </c:pt>
                <c:pt idx="53">
                  <c:v>101.7817077776578</c:v>
                </c:pt>
                <c:pt idx="54">
                  <c:v>102.43118808632016</c:v>
                </c:pt>
                <c:pt idx="55">
                  <c:v>103.39067096811962</c:v>
                </c:pt>
                <c:pt idx="56">
                  <c:v>108.70182417250096</c:v>
                </c:pt>
                <c:pt idx="57">
                  <c:v>104.05247950783327</c:v>
                </c:pt>
                <c:pt idx="58">
                  <c:v>103.71935902359222</c:v>
                </c:pt>
                <c:pt idx="59">
                  <c:v>109.58522086327393</c:v>
                </c:pt>
                <c:pt idx="60">
                  <c:v>113.57914745638563</c:v>
                </c:pt>
                <c:pt idx="61">
                  <c:v>115.6694918827049</c:v>
                </c:pt>
                <c:pt idx="62">
                  <c:v>118.36192925663238</c:v>
                </c:pt>
                <c:pt idx="63">
                  <c:v>119.80492962353128</c:v>
                </c:pt>
                <c:pt idx="64">
                  <c:v>118.71961060270945</c:v>
                </c:pt>
                <c:pt idx="65">
                  <c:v>120.17988121100109</c:v>
                </c:pt>
                <c:pt idx="66">
                  <c:v>124.06411624482865</c:v>
                </c:pt>
                <c:pt idx="67">
                  <c:v>129.90840683856339</c:v>
                </c:pt>
                <c:pt idx="68">
                  <c:v>133.73657758970168</c:v>
                </c:pt>
                <c:pt idx="69">
                  <c:v>126.87418061357735</c:v>
                </c:pt>
                <c:pt idx="70">
                  <c:v>125.94807917079545</c:v>
                </c:pt>
                <c:pt idx="71">
                  <c:v>125.88494398572152</c:v>
                </c:pt>
                <c:pt idx="72">
                  <c:v>125.23116974257729</c:v>
                </c:pt>
                <c:pt idx="73">
                  <c:v>125.68678177461494</c:v>
                </c:pt>
                <c:pt idx="74">
                  <c:v>119.44269595267454</c:v>
                </c:pt>
                <c:pt idx="75">
                  <c:v>117.60882327482243</c:v>
                </c:pt>
                <c:pt idx="76">
                  <c:v>123.35498180599551</c:v>
                </c:pt>
                <c:pt idx="77">
                  <c:v>119.79035536908893</c:v>
                </c:pt>
                <c:pt idx="78">
                  <c:v>122.98231714857246</c:v>
                </c:pt>
                <c:pt idx="79">
                  <c:v>122.08919755233455</c:v>
                </c:pt>
                <c:pt idx="80">
                  <c:v>123.53775985842958</c:v>
                </c:pt>
                <c:pt idx="81">
                  <c:v>125.66209002917567</c:v>
                </c:pt>
                <c:pt idx="82">
                  <c:v>138.88410006951744</c:v>
                </c:pt>
                <c:pt idx="83">
                  <c:v>140.24536405634296</c:v>
                </c:pt>
                <c:pt idx="84">
                  <c:v>146.41254392671738</c:v>
                </c:pt>
                <c:pt idx="85">
                  <c:v>140.37649533419821</c:v>
                </c:pt>
                <c:pt idx="86">
                  <c:v>138.50729015728857</c:v>
                </c:pt>
                <c:pt idx="87">
                  <c:v>133.57506115144389</c:v>
                </c:pt>
                <c:pt idx="88">
                  <c:v>131.9853472935504</c:v>
                </c:pt>
                <c:pt idx="89">
                  <c:v>132.1962746017619</c:v>
                </c:pt>
                <c:pt idx="90">
                  <c:v>131.92901804337237</c:v>
                </c:pt>
                <c:pt idx="91">
                  <c:v>128.76343315381831</c:v>
                </c:pt>
                <c:pt idx="92">
                  <c:v>132.04466625339063</c:v>
                </c:pt>
                <c:pt idx="93">
                  <c:v>137.6469302598511</c:v>
                </c:pt>
                <c:pt idx="94">
                  <c:v>140.13125070501619</c:v>
                </c:pt>
                <c:pt idx="95">
                  <c:v>134.62878265987288</c:v>
                </c:pt>
                <c:pt idx="96">
                  <c:v>132.04877417710981</c:v>
                </c:pt>
                <c:pt idx="97">
                  <c:v>132.60852813534584</c:v>
                </c:pt>
                <c:pt idx="98">
                  <c:v>136.71136822866512</c:v>
                </c:pt>
                <c:pt idx="99">
                  <c:v>137.81315790260743</c:v>
                </c:pt>
                <c:pt idx="100">
                  <c:v>151.06939867761542</c:v>
                </c:pt>
                <c:pt idx="101">
                  <c:v>149.26400557064932</c:v>
                </c:pt>
                <c:pt idx="102">
                  <c:v>158.92012517570606</c:v>
                </c:pt>
                <c:pt idx="103">
                  <c:v>206.24015511630529</c:v>
                </c:pt>
                <c:pt idx="104">
                  <c:v>180.22722517679179</c:v>
                </c:pt>
                <c:pt idx="105">
                  <c:v>161.75148464875107</c:v>
                </c:pt>
                <c:pt idx="106">
                  <c:v>153.30928897058044</c:v>
                </c:pt>
                <c:pt idx="107">
                  <c:v>156.17378338624391</c:v>
                </c:pt>
                <c:pt idx="108">
                  <c:v>150.81550845994389</c:v>
                </c:pt>
                <c:pt idx="109">
                  <c:v>155.63571972260414</c:v>
                </c:pt>
                <c:pt idx="110">
                  <c:v>160.01252150644328</c:v>
                </c:pt>
                <c:pt idx="111">
                  <c:v>169.31039227131569</c:v>
                </c:pt>
                <c:pt idx="112">
                  <c:v>164.215182773599</c:v>
                </c:pt>
                <c:pt idx="113">
                  <c:v>162.76807195340072</c:v>
                </c:pt>
                <c:pt idx="114">
                  <c:v>154.98755308414192</c:v>
                </c:pt>
                <c:pt idx="115">
                  <c:v>160.38655005937676</c:v>
                </c:pt>
                <c:pt idx="116">
                  <c:v>153.85927992307339</c:v>
                </c:pt>
                <c:pt idx="117">
                  <c:v>152.40428368134621</c:v>
                </c:pt>
                <c:pt idx="118">
                  <c:v>152.87661461259481</c:v>
                </c:pt>
                <c:pt idx="119">
                  <c:v>157.08076183075269</c:v>
                </c:pt>
                <c:pt idx="120">
                  <c:v>155.85500403365521</c:v>
                </c:pt>
                <c:pt idx="121">
                  <c:v>161.99512821178124</c:v>
                </c:pt>
                <c:pt idx="122">
                  <c:v>170.68702144651559</c:v>
                </c:pt>
                <c:pt idx="123">
                  <c:v>178.76153766340749</c:v>
                </c:pt>
                <c:pt idx="124">
                  <c:v>172.19962396469293</c:v>
                </c:pt>
                <c:pt idx="125">
                  <c:v>171.06416733546962</c:v>
                </c:pt>
                <c:pt idx="126">
                  <c:v>173.05545044231863</c:v>
                </c:pt>
                <c:pt idx="127">
                  <c:v>180.83760273076231</c:v>
                </c:pt>
                <c:pt idx="128">
                  <c:v>188.09231459771306</c:v>
                </c:pt>
                <c:pt idx="129">
                  <c:v>199.18355629716993</c:v>
                </c:pt>
                <c:pt idx="130">
                  <c:v>182.65998110567983</c:v>
                </c:pt>
                <c:pt idx="131">
                  <c:v>171.27067325620322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6-4805-B4D8-82C97B2C36C5}"/>
            </c:ext>
          </c:extLst>
        </c:ser>
        <c:ser>
          <c:idx val="4"/>
          <c:order val="4"/>
          <c:tx>
            <c:strRef>
              <c:f>Sheet1!$T$2</c:f>
              <c:strCache>
                <c:ptCount val="1"/>
                <c:pt idx="0">
                  <c:v> Gram Gümüş </c:v>
                </c:pt>
              </c:strCache>
            </c:strRef>
          </c:tx>
          <c:spPr>
            <a:ln w="88900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Sheet1!$A$3:$A$134</c:f>
              <c:strCache>
                <c:ptCount val="13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  <c:pt idx="12">
                  <c:v>2011-01</c:v>
                </c:pt>
                <c:pt idx="13">
                  <c:v>2011-02</c:v>
                </c:pt>
                <c:pt idx="14">
                  <c:v>2011-03</c:v>
                </c:pt>
                <c:pt idx="15">
                  <c:v>2011-04</c:v>
                </c:pt>
                <c:pt idx="16">
                  <c:v>2011-05</c:v>
                </c:pt>
                <c:pt idx="17">
                  <c:v>2011-06</c:v>
                </c:pt>
                <c:pt idx="18">
                  <c:v>2011-07</c:v>
                </c:pt>
                <c:pt idx="19">
                  <c:v>2011-08</c:v>
                </c:pt>
                <c:pt idx="20">
                  <c:v>2011-09</c:v>
                </c:pt>
                <c:pt idx="21">
                  <c:v>2011-10</c:v>
                </c:pt>
                <c:pt idx="22">
                  <c:v>2011-11</c:v>
                </c:pt>
                <c:pt idx="23">
                  <c:v>2011-12</c:v>
                </c:pt>
                <c:pt idx="24">
                  <c:v>2012-01</c:v>
                </c:pt>
                <c:pt idx="25">
                  <c:v>2012-02</c:v>
                </c:pt>
                <c:pt idx="26">
                  <c:v>2012-03</c:v>
                </c:pt>
                <c:pt idx="27">
                  <c:v>2012-04</c:v>
                </c:pt>
                <c:pt idx="28">
                  <c:v>2012-05</c:v>
                </c:pt>
                <c:pt idx="29">
                  <c:v>2012-06</c:v>
                </c:pt>
                <c:pt idx="30">
                  <c:v>2012-07</c:v>
                </c:pt>
                <c:pt idx="31">
                  <c:v>2012-08</c:v>
                </c:pt>
                <c:pt idx="32">
                  <c:v>2012-09</c:v>
                </c:pt>
                <c:pt idx="33">
                  <c:v>2012-10</c:v>
                </c:pt>
                <c:pt idx="34">
                  <c:v>2012-11</c:v>
                </c:pt>
                <c:pt idx="35">
                  <c:v>2012-12</c:v>
                </c:pt>
                <c:pt idx="36">
                  <c:v>2013-01</c:v>
                </c:pt>
                <c:pt idx="37">
                  <c:v>2013-02</c:v>
                </c:pt>
                <c:pt idx="38">
                  <c:v>2013-03</c:v>
                </c:pt>
                <c:pt idx="39">
                  <c:v>2013-04</c:v>
                </c:pt>
                <c:pt idx="40">
                  <c:v>2013-05</c:v>
                </c:pt>
                <c:pt idx="41">
                  <c:v>2013-06</c:v>
                </c:pt>
                <c:pt idx="42">
                  <c:v>2013-07</c:v>
                </c:pt>
                <c:pt idx="43">
                  <c:v>2013-08</c:v>
                </c:pt>
                <c:pt idx="44">
                  <c:v>2013-09</c:v>
                </c:pt>
                <c:pt idx="45">
                  <c:v>2013-10</c:v>
                </c:pt>
                <c:pt idx="46">
                  <c:v>2013-11</c:v>
                </c:pt>
                <c:pt idx="47">
                  <c:v>2013-12</c:v>
                </c:pt>
                <c:pt idx="48">
                  <c:v>2014-01</c:v>
                </c:pt>
                <c:pt idx="49">
                  <c:v>2014-02</c:v>
                </c:pt>
                <c:pt idx="50">
                  <c:v>2014-03</c:v>
                </c:pt>
                <c:pt idx="51">
                  <c:v>2014-04</c:v>
                </c:pt>
                <c:pt idx="52">
                  <c:v>2014-05</c:v>
                </c:pt>
                <c:pt idx="53">
                  <c:v>2014-06</c:v>
                </c:pt>
                <c:pt idx="54">
                  <c:v>2014-07</c:v>
                </c:pt>
                <c:pt idx="55">
                  <c:v>2014-08</c:v>
                </c:pt>
                <c:pt idx="56">
                  <c:v>2014-09</c:v>
                </c:pt>
                <c:pt idx="57">
                  <c:v>2014-10</c:v>
                </c:pt>
                <c:pt idx="58">
                  <c:v>2014-11</c:v>
                </c:pt>
                <c:pt idx="59">
                  <c:v>2014-12</c:v>
                </c:pt>
                <c:pt idx="60">
                  <c:v>2015-01</c:v>
                </c:pt>
                <c:pt idx="61">
                  <c:v>2015-02</c:v>
                </c:pt>
                <c:pt idx="62">
                  <c:v>2015-03</c:v>
                </c:pt>
                <c:pt idx="63">
                  <c:v>2015-04</c:v>
                </c:pt>
                <c:pt idx="64">
                  <c:v>2015-05</c:v>
                </c:pt>
                <c:pt idx="65">
                  <c:v>2015-06</c:v>
                </c:pt>
                <c:pt idx="66">
                  <c:v>2015-07</c:v>
                </c:pt>
                <c:pt idx="67">
                  <c:v>2015-08</c:v>
                </c:pt>
                <c:pt idx="68">
                  <c:v>2015-09</c:v>
                </c:pt>
                <c:pt idx="69">
                  <c:v>2015-10</c:v>
                </c:pt>
                <c:pt idx="70">
                  <c:v>2015-11</c:v>
                </c:pt>
                <c:pt idx="71">
                  <c:v>2015-12</c:v>
                </c:pt>
                <c:pt idx="72">
                  <c:v>2016-01</c:v>
                </c:pt>
                <c:pt idx="73">
                  <c:v>2016-02</c:v>
                </c:pt>
                <c:pt idx="74">
                  <c:v>2016-03</c:v>
                </c:pt>
                <c:pt idx="75">
                  <c:v>2016-04</c:v>
                </c:pt>
                <c:pt idx="76">
                  <c:v>2016-05</c:v>
                </c:pt>
                <c:pt idx="77">
                  <c:v>2016-06</c:v>
                </c:pt>
                <c:pt idx="78">
                  <c:v>2016-07</c:v>
                </c:pt>
                <c:pt idx="79">
                  <c:v>2016-08</c:v>
                </c:pt>
                <c:pt idx="80">
                  <c:v>2016-09</c:v>
                </c:pt>
                <c:pt idx="81">
                  <c:v>2016-10</c:v>
                </c:pt>
                <c:pt idx="82">
                  <c:v>2016-11</c:v>
                </c:pt>
                <c:pt idx="83">
                  <c:v>2016-12</c:v>
                </c:pt>
                <c:pt idx="84">
                  <c:v>2017-01</c:v>
                </c:pt>
                <c:pt idx="85">
                  <c:v>2017-02</c:v>
                </c:pt>
                <c:pt idx="86">
                  <c:v>2017-03</c:v>
                </c:pt>
                <c:pt idx="87">
                  <c:v>2017-04</c:v>
                </c:pt>
                <c:pt idx="88">
                  <c:v>2017-05</c:v>
                </c:pt>
                <c:pt idx="89">
                  <c:v>2017-06</c:v>
                </c:pt>
                <c:pt idx="90">
                  <c:v>2017-07</c:v>
                </c:pt>
                <c:pt idx="91">
                  <c:v>2017-08</c:v>
                </c:pt>
                <c:pt idx="92">
                  <c:v>2017-09</c:v>
                </c:pt>
                <c:pt idx="93">
                  <c:v>2017-10</c:v>
                </c:pt>
                <c:pt idx="94">
                  <c:v>2017-11</c:v>
                </c:pt>
                <c:pt idx="95">
                  <c:v>2017-12</c:v>
                </c:pt>
                <c:pt idx="96">
                  <c:v>2018-01</c:v>
                </c:pt>
                <c:pt idx="97">
                  <c:v>2018-02</c:v>
                </c:pt>
                <c:pt idx="98">
                  <c:v>2018-03</c:v>
                </c:pt>
                <c:pt idx="99">
                  <c:v>2018-04</c:v>
                </c:pt>
                <c:pt idx="100">
                  <c:v>2018-05</c:v>
                </c:pt>
                <c:pt idx="101">
                  <c:v>2018-06</c:v>
                </c:pt>
                <c:pt idx="102">
                  <c:v>2018-07</c:v>
                </c:pt>
                <c:pt idx="103">
                  <c:v>2018-08</c:v>
                </c:pt>
                <c:pt idx="104">
                  <c:v>2018-09</c:v>
                </c:pt>
                <c:pt idx="105">
                  <c:v>2018-10</c:v>
                </c:pt>
                <c:pt idx="106">
                  <c:v>2018-11</c:v>
                </c:pt>
                <c:pt idx="107">
                  <c:v>2018-12</c:v>
                </c:pt>
                <c:pt idx="108">
                  <c:v>2019-01</c:v>
                </c:pt>
                <c:pt idx="109">
                  <c:v>2019-02</c:v>
                </c:pt>
                <c:pt idx="110">
                  <c:v>2019-03</c:v>
                </c:pt>
                <c:pt idx="111">
                  <c:v>2019-04</c:v>
                </c:pt>
                <c:pt idx="112">
                  <c:v>2019-05</c:v>
                </c:pt>
                <c:pt idx="113">
                  <c:v>2019-06</c:v>
                </c:pt>
                <c:pt idx="114">
                  <c:v>2019-07</c:v>
                </c:pt>
                <c:pt idx="115">
                  <c:v>2019-08</c:v>
                </c:pt>
                <c:pt idx="116">
                  <c:v>2019-09</c:v>
                </c:pt>
                <c:pt idx="117">
                  <c:v>2019-10</c:v>
                </c:pt>
                <c:pt idx="118">
                  <c:v>2019-11</c:v>
                </c:pt>
                <c:pt idx="119">
                  <c:v>2019-12</c:v>
                </c:pt>
                <c:pt idx="120">
                  <c:v>2020-01</c:v>
                </c:pt>
                <c:pt idx="121">
                  <c:v>2020-02</c:v>
                </c:pt>
                <c:pt idx="122">
                  <c:v>2020-03</c:v>
                </c:pt>
                <c:pt idx="123">
                  <c:v>2020-04</c:v>
                </c:pt>
                <c:pt idx="124">
                  <c:v>2020-05</c:v>
                </c:pt>
                <c:pt idx="125">
                  <c:v>2020-06</c:v>
                </c:pt>
                <c:pt idx="126">
                  <c:v>2020-07</c:v>
                </c:pt>
                <c:pt idx="127">
                  <c:v>2020-08</c:v>
                </c:pt>
                <c:pt idx="128">
                  <c:v>2020-09</c:v>
                </c:pt>
                <c:pt idx="129">
                  <c:v>2020-10</c:v>
                </c:pt>
                <c:pt idx="130">
                  <c:v>2020-11</c:v>
                </c:pt>
                <c:pt idx="131">
                  <c:v>2020-12</c:v>
                </c:pt>
              </c:strCache>
            </c:strRef>
          </c:cat>
          <c:val>
            <c:numRef>
              <c:f>Sheet1!$T$3:$T$134</c:f>
              <c:numCache>
                <c:formatCode>_-* #,##0.00\ _₺_-;\-* #,##0.00\ _₺_-;_-* "-"??\ _₺_-;_-@_-</c:formatCode>
                <c:ptCount val="132"/>
                <c:pt idx="0">
                  <c:v>100</c:v>
                </c:pt>
                <c:pt idx="1">
                  <c:v>99.707147026029304</c:v>
                </c:pt>
                <c:pt idx="2">
                  <c:v>107.99944353579795</c:v>
                </c:pt>
                <c:pt idx="3">
                  <c:v>113.03805108023342</c:v>
                </c:pt>
                <c:pt idx="4">
                  <c:v>110.4445370973493</c:v>
                </c:pt>
                <c:pt idx="5">
                  <c:v>117.91901770447588</c:v>
                </c:pt>
                <c:pt idx="6">
                  <c:v>115.35550367665341</c:v>
                </c:pt>
                <c:pt idx="7">
                  <c:v>117.73558120990222</c:v>
                </c:pt>
                <c:pt idx="8">
                  <c:v>131.91776435416048</c:v>
                </c:pt>
                <c:pt idx="9">
                  <c:v>140.71152094901242</c:v>
                </c:pt>
                <c:pt idx="10">
                  <c:v>157.39997496377737</c:v>
                </c:pt>
                <c:pt idx="11">
                  <c:v>182.62025770394294</c:v>
                </c:pt>
                <c:pt idx="12">
                  <c:v>170.45073112234624</c:v>
                </c:pt>
                <c:pt idx="13">
                  <c:v>207.33040705359889</c:v>
                </c:pt>
                <c:pt idx="14">
                  <c:v>232.70807270097512</c:v>
                </c:pt>
                <c:pt idx="15">
                  <c:v>286.37411745749802</c:v>
                </c:pt>
                <c:pt idx="16">
                  <c:v>219.61161523902638</c:v>
                </c:pt>
                <c:pt idx="17">
                  <c:v>211.27479006795281</c:v>
                </c:pt>
                <c:pt idx="18">
                  <c:v>249.71034894836791</c:v>
                </c:pt>
                <c:pt idx="19">
                  <c:v>265.37895765995063</c:v>
                </c:pt>
                <c:pt idx="20">
                  <c:v>194.75820299039063</c:v>
                </c:pt>
                <c:pt idx="21">
                  <c:v>220.36246125312707</c:v>
                </c:pt>
                <c:pt idx="22">
                  <c:v>214.01408876290654</c:v>
                </c:pt>
                <c:pt idx="23">
                  <c:v>185.97545384812068</c:v>
                </c:pt>
                <c:pt idx="24">
                  <c:v>208.88784832257298</c:v>
                </c:pt>
                <c:pt idx="25">
                  <c:v>213.85085645268504</c:v>
                </c:pt>
                <c:pt idx="26">
                  <c:v>201.17542387147168</c:v>
                </c:pt>
                <c:pt idx="27">
                  <c:v>188.62880076633866</c:v>
                </c:pt>
                <c:pt idx="28">
                  <c:v>178.3564773348478</c:v>
                </c:pt>
                <c:pt idx="29">
                  <c:v>173.56650281220527</c:v>
                </c:pt>
                <c:pt idx="30">
                  <c:v>175.45819930328761</c:v>
                </c:pt>
                <c:pt idx="31">
                  <c:v>200.55916412982512</c:v>
                </c:pt>
                <c:pt idx="32">
                  <c:v>213.15707890099401</c:v>
                </c:pt>
                <c:pt idx="33">
                  <c:v>195.40778566367919</c:v>
                </c:pt>
                <c:pt idx="34">
                  <c:v>200.24528313106146</c:v>
                </c:pt>
                <c:pt idx="35">
                  <c:v>181.2727928625969</c:v>
                </c:pt>
                <c:pt idx="36">
                  <c:v>182.36204887434161</c:v>
                </c:pt>
                <c:pt idx="37">
                  <c:v>169.02071422656098</c:v>
                </c:pt>
                <c:pt idx="38">
                  <c:v>169.49492251585579</c:v>
                </c:pt>
                <c:pt idx="39">
                  <c:v>141.88822867388703</c:v>
                </c:pt>
                <c:pt idx="40">
                  <c:v>135.37190410940235</c:v>
                </c:pt>
                <c:pt idx="41">
                  <c:v>121.91222917351891</c:v>
                </c:pt>
                <c:pt idx="42">
                  <c:v>123.33486336037063</c:v>
                </c:pt>
                <c:pt idx="43">
                  <c:v>153.96761945916231</c:v>
                </c:pt>
                <c:pt idx="44">
                  <c:v>139.57014304280239</c:v>
                </c:pt>
                <c:pt idx="45">
                  <c:v>136.97561051012474</c:v>
                </c:pt>
                <c:pt idx="46">
                  <c:v>126.33256286377872</c:v>
                </c:pt>
                <c:pt idx="47">
                  <c:v>129.80550469196334</c:v>
                </c:pt>
                <c:pt idx="48">
                  <c:v>132.4237552433834</c:v>
                </c:pt>
                <c:pt idx="49">
                  <c:v>142.49554833468829</c:v>
                </c:pt>
                <c:pt idx="50">
                  <c:v>126.92923061346252</c:v>
                </c:pt>
                <c:pt idx="51">
                  <c:v>124.49481354955769</c:v>
                </c:pt>
                <c:pt idx="52">
                  <c:v>116.07402203164281</c:v>
                </c:pt>
                <c:pt idx="53">
                  <c:v>131.37035584912991</c:v>
                </c:pt>
                <c:pt idx="54">
                  <c:v>128.24110305933453</c:v>
                </c:pt>
                <c:pt idx="55">
                  <c:v>123.61245602914647</c:v>
                </c:pt>
                <c:pt idx="56">
                  <c:v>113.0681416334145</c:v>
                </c:pt>
                <c:pt idx="57">
                  <c:v>103.29063520232198</c:v>
                </c:pt>
                <c:pt idx="58">
                  <c:v>98.301023531143699</c:v>
                </c:pt>
                <c:pt idx="59">
                  <c:v>105.56498069863274</c:v>
                </c:pt>
                <c:pt idx="60">
                  <c:v>120.22170372031444</c:v>
                </c:pt>
                <c:pt idx="61">
                  <c:v>117.9216688428216</c:v>
                </c:pt>
                <c:pt idx="62">
                  <c:v>120.89108381425598</c:v>
                </c:pt>
                <c:pt idx="63">
                  <c:v>118.71205676390279</c:v>
                </c:pt>
                <c:pt idx="64">
                  <c:v>121.89523197449557</c:v>
                </c:pt>
                <c:pt idx="65">
                  <c:v>116.41899592825654</c:v>
                </c:pt>
                <c:pt idx="66">
                  <c:v>112.92307393048893</c:v>
                </c:pt>
                <c:pt idx="67">
                  <c:v>116.87606574293994</c:v>
                </c:pt>
                <c:pt idx="68">
                  <c:v>119.21580709535206</c:v>
                </c:pt>
                <c:pt idx="69">
                  <c:v>121.03889143854967</c:v>
                </c:pt>
                <c:pt idx="70">
                  <c:v>109.0935815386285</c:v>
                </c:pt>
                <c:pt idx="71">
                  <c:v>106.88542694982657</c:v>
                </c:pt>
                <c:pt idx="72">
                  <c:v>109.83423169232074</c:v>
                </c:pt>
                <c:pt idx="73">
                  <c:v>115.17881163713903</c:v>
                </c:pt>
                <c:pt idx="74">
                  <c:v>113.41561375117084</c:v>
                </c:pt>
                <c:pt idx="75">
                  <c:v>128.69133190331706</c:v>
                </c:pt>
                <c:pt idx="76">
                  <c:v>121.32305268006247</c:v>
                </c:pt>
                <c:pt idx="77">
                  <c:v>138.15374898567188</c:v>
                </c:pt>
                <c:pt idx="78">
                  <c:v>153.62262468525444</c:v>
                </c:pt>
                <c:pt idx="79">
                  <c:v>140.37427297038263</c:v>
                </c:pt>
                <c:pt idx="80">
                  <c:v>145.45805126983231</c:v>
                </c:pt>
                <c:pt idx="81">
                  <c:v>138.23485216767736</c:v>
                </c:pt>
                <c:pt idx="82">
                  <c:v>141.02667335249359</c:v>
                </c:pt>
                <c:pt idx="83">
                  <c:v>137.43802485244734</c:v>
                </c:pt>
                <c:pt idx="84">
                  <c:v>157.90215834717199</c:v>
                </c:pt>
                <c:pt idx="85">
                  <c:v>157.9579810359545</c:v>
                </c:pt>
                <c:pt idx="86">
                  <c:v>155.21008429899155</c:v>
                </c:pt>
                <c:pt idx="87">
                  <c:v>141.21794947113088</c:v>
                </c:pt>
                <c:pt idx="88">
                  <c:v>140.85562584016697</c:v>
                </c:pt>
                <c:pt idx="89">
                  <c:v>134.60239860757494</c:v>
                </c:pt>
                <c:pt idx="90">
                  <c:v>136.38260269529786</c:v>
                </c:pt>
                <c:pt idx="91">
                  <c:v>139.06813812720227</c:v>
                </c:pt>
                <c:pt idx="92">
                  <c:v>134.82227230141061</c:v>
                </c:pt>
                <c:pt idx="93">
                  <c:v>141.22613408961121</c:v>
                </c:pt>
                <c:pt idx="94">
                  <c:v>141.72335314112519</c:v>
                </c:pt>
                <c:pt idx="95">
                  <c:v>140.30947203605558</c:v>
                </c:pt>
                <c:pt idx="96">
                  <c:v>140.35263447689937</c:v>
                </c:pt>
                <c:pt idx="97">
                  <c:v>134.00297953719132</c:v>
                </c:pt>
                <c:pt idx="98">
                  <c:v>136.83820008868264</c:v>
                </c:pt>
                <c:pt idx="99">
                  <c:v>137.92639294791638</c:v>
                </c:pt>
                <c:pt idx="100">
                  <c:v>152.70567663086786</c:v>
                </c:pt>
                <c:pt idx="101">
                  <c:v>147.61636957785203</c:v>
                </c:pt>
                <c:pt idx="102">
                  <c:v>151.72353229746659</c:v>
                </c:pt>
                <c:pt idx="103">
                  <c:v>183.92182529207187</c:v>
                </c:pt>
                <c:pt idx="104">
                  <c:v>162.19541865665701</c:v>
                </c:pt>
                <c:pt idx="105">
                  <c:v>142.14610907734345</c:v>
                </c:pt>
                <c:pt idx="106">
                  <c:v>133.61455393272024</c:v>
                </c:pt>
                <c:pt idx="107">
                  <c:v>147.83576926930905</c:v>
                </c:pt>
                <c:pt idx="108">
                  <c:v>149.20907659693253</c:v>
                </c:pt>
                <c:pt idx="109">
                  <c:v>149.64492814819994</c:v>
                </c:pt>
                <c:pt idx="110">
                  <c:v>148.9449427792768</c:v>
                </c:pt>
                <c:pt idx="111">
                  <c:v>155.34213690344859</c:v>
                </c:pt>
                <c:pt idx="112">
                  <c:v>146.55649992909065</c:v>
                </c:pt>
                <c:pt idx="113">
                  <c:v>152.86071748484133</c:v>
                </c:pt>
                <c:pt idx="114">
                  <c:v>153.85149702042079</c:v>
                </c:pt>
                <c:pt idx="115">
                  <c:v>180.23005867642357</c:v>
                </c:pt>
                <c:pt idx="116">
                  <c:v>160.75503098685354</c:v>
                </c:pt>
                <c:pt idx="117">
                  <c:v>169.45742200354499</c:v>
                </c:pt>
                <c:pt idx="118">
                  <c:v>159.37303633635702</c:v>
                </c:pt>
                <c:pt idx="119">
                  <c:v>172.03956534597401</c:v>
                </c:pt>
                <c:pt idx="120">
                  <c:v>172.4982501376881</c:v>
                </c:pt>
                <c:pt idx="121">
                  <c:v>165.79408273074159</c:v>
                </c:pt>
                <c:pt idx="122">
                  <c:v>145.81247898458534</c:v>
                </c:pt>
                <c:pt idx="123">
                  <c:v>164.06759827863061</c:v>
                </c:pt>
                <c:pt idx="124">
                  <c:v>188.30928561474082</c:v>
                </c:pt>
                <c:pt idx="125">
                  <c:v>191.00976900908691</c:v>
                </c:pt>
                <c:pt idx="126">
                  <c:v>258.92432684730557</c:v>
                </c:pt>
                <c:pt idx="127">
                  <c:v>312.00003488464489</c:v>
                </c:pt>
                <c:pt idx="128">
                  <c:v>268.38423547815171</c:v>
                </c:pt>
                <c:pt idx="129">
                  <c:v>289.23950560733846</c:v>
                </c:pt>
                <c:pt idx="130">
                  <c:v>252.14063322089908</c:v>
                </c:pt>
                <c:pt idx="131">
                  <c:v>276.71346773165135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A6-4805-B4D8-82C97B2C3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103824"/>
        <c:axId val="664104152"/>
      </c:lineChart>
      <c:catAx>
        <c:axId val="6641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04152"/>
        <c:crosses val="autoZero"/>
        <c:auto val="1"/>
        <c:lblAlgn val="ctr"/>
        <c:lblOffset val="100"/>
        <c:noMultiLvlLbl val="0"/>
      </c:catAx>
      <c:valAx>
        <c:axId val="664104152"/>
        <c:scaling>
          <c:orientation val="minMax"/>
        </c:scaling>
        <c:delete val="0"/>
        <c:axPos val="l"/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5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0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56126108877476"/>
          <c:y val="0.21535062296303567"/>
          <c:w val="0.24260526982381822"/>
          <c:h val="0.27797110270879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5000"/>
              <a:t>Bitcoin Getirisi (%)</a:t>
            </a:r>
            <a:r>
              <a:rPr lang="en-US" sz="5000" baseline="0"/>
              <a:t> (2010=100)</a:t>
            </a:r>
            <a:endParaRPr lang="en-US" sz="5000"/>
          </a:p>
        </c:rich>
      </c:tx>
      <c:layout>
        <c:manualLayout>
          <c:xMode val="edge"/>
          <c:yMode val="edge"/>
          <c:x val="0.29289064624935673"/>
          <c:y val="5.6570218642164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53130311573006"/>
          <c:y val="0.12650473767692461"/>
          <c:w val="0.82005561594362997"/>
          <c:h val="0.72567793083723919"/>
        </c:manualLayout>
      </c:layout>
      <c:lineChart>
        <c:grouping val="standard"/>
        <c:varyColors val="0"/>
        <c:ser>
          <c:idx val="0"/>
          <c:order val="0"/>
          <c:spPr>
            <a:ln w="1270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Sheet1!$O$3:$O$134</c:f>
              <c:numCache>
                <c:formatCode>#,##0.00</c:formatCode>
                <c:ptCount val="132"/>
                <c:pt idx="0">
                  <c:v>100</c:v>
                </c:pt>
                <c:pt idx="1">
                  <c:v>103.02078460201832</c:v>
                </c:pt>
                <c:pt idx="2">
                  <c:v>101.49034284568602</c:v>
                </c:pt>
                <c:pt idx="3">
                  <c:v>99.465347858049839</c:v>
                </c:pt>
                <c:pt idx="4">
                  <c:v>105.12597741094699</c:v>
                </c:pt>
                <c:pt idx="5">
                  <c:v>105.70741161531778</c:v>
                </c:pt>
                <c:pt idx="6">
                  <c:v>100.64826572211454</c:v>
                </c:pt>
                <c:pt idx="7">
                  <c:v>101.68415424714296</c:v>
                </c:pt>
                <c:pt idx="8">
                  <c:v>96.437880104257189</c:v>
                </c:pt>
                <c:pt idx="9">
                  <c:v>95.736149167947616</c:v>
                </c:pt>
                <c:pt idx="10">
                  <c:v>837.67738198667826</c:v>
                </c:pt>
                <c:pt idx="11">
                  <c:v>855.83327764040189</c:v>
                </c:pt>
                <c:pt idx="12">
                  <c:v>893.31462050836512</c:v>
                </c:pt>
                <c:pt idx="13">
                  <c:v>889.80596582681721</c:v>
                </c:pt>
                <c:pt idx="14">
                  <c:v>860.17732629374677</c:v>
                </c:pt>
                <c:pt idx="15">
                  <c:v>846.86671567644635</c:v>
                </c:pt>
                <c:pt idx="16">
                  <c:v>887.24409097997284</c:v>
                </c:pt>
                <c:pt idx="17">
                  <c:v>902.28118247232078</c:v>
                </c:pt>
                <c:pt idx="18">
                  <c:v>939.81821827173701</c:v>
                </c:pt>
                <c:pt idx="19">
                  <c:v>954.7439239011785</c:v>
                </c:pt>
                <c:pt idx="20">
                  <c:v>1035.387288645325</c:v>
                </c:pt>
                <c:pt idx="21">
                  <c:v>985.59780792621802</c:v>
                </c:pt>
                <c:pt idx="22">
                  <c:v>2035.4652587493595</c:v>
                </c:pt>
                <c:pt idx="23">
                  <c:v>4197.0193143086271</c:v>
                </c:pt>
                <c:pt idx="24">
                  <c:v>5934.9729332353145</c:v>
                </c:pt>
                <c:pt idx="25">
                  <c:v>7784.0896433424678</c:v>
                </c:pt>
                <c:pt idx="26">
                  <c:v>9916.1264452315718</c:v>
                </c:pt>
                <c:pt idx="27">
                  <c:v>11731.604624741029</c:v>
                </c:pt>
                <c:pt idx="28">
                  <c:v>14542.204103455189</c:v>
                </c:pt>
                <c:pt idx="29">
                  <c:v>16107.286863151332</c:v>
                </c:pt>
                <c:pt idx="30">
                  <c:v>17975.339169952549</c:v>
                </c:pt>
                <c:pt idx="31">
                  <c:v>20234.355855554815</c:v>
                </c:pt>
                <c:pt idx="32">
                  <c:v>21985.787163893157</c:v>
                </c:pt>
                <c:pt idx="33">
                  <c:v>23947.069437946939</c:v>
                </c:pt>
                <c:pt idx="34">
                  <c:v>25851.433536055603</c:v>
                </c:pt>
                <c:pt idx="35">
                  <c:v>27783.866871616658</c:v>
                </c:pt>
                <c:pt idx="36">
                  <c:v>29354.073381006478</c:v>
                </c:pt>
                <c:pt idx="37">
                  <c:v>32041.702867072112</c:v>
                </c:pt>
                <c:pt idx="38">
                  <c:v>96638.374657488472</c:v>
                </c:pt>
                <c:pt idx="39">
                  <c:v>361080.66564191674</c:v>
                </c:pt>
                <c:pt idx="40">
                  <c:v>380063.71271358244</c:v>
                </c:pt>
                <c:pt idx="41">
                  <c:v>392751.45358551096</c:v>
                </c:pt>
                <c:pt idx="42">
                  <c:v>396229.81131234829</c:v>
                </c:pt>
                <c:pt idx="43">
                  <c:v>420019.93806946027</c:v>
                </c:pt>
                <c:pt idx="44">
                  <c:v>282923.87890128983</c:v>
                </c:pt>
                <c:pt idx="45">
                  <c:v>282184.49954331794</c:v>
                </c:pt>
                <c:pt idx="46">
                  <c:v>287657.1097596293</c:v>
                </c:pt>
                <c:pt idx="47">
                  <c:v>317767.15899218078</c:v>
                </c:pt>
                <c:pt idx="48">
                  <c:v>2053679.0750517943</c:v>
                </c:pt>
                <c:pt idx="49">
                  <c:v>2019715.966049589</c:v>
                </c:pt>
                <c:pt idx="50">
                  <c:v>1474725.5452337989</c:v>
                </c:pt>
                <c:pt idx="51">
                  <c:v>1455695.9388714386</c:v>
                </c:pt>
                <c:pt idx="52">
                  <c:v>1393718.1714896744</c:v>
                </c:pt>
                <c:pt idx="53">
                  <c:v>1398911.4259618169</c:v>
                </c:pt>
                <c:pt idx="54">
                  <c:v>1388073.2841007819</c:v>
                </c:pt>
                <c:pt idx="55">
                  <c:v>1151138.1407471763</c:v>
                </c:pt>
                <c:pt idx="56">
                  <c:v>988190.14680656733</c:v>
                </c:pt>
                <c:pt idx="57">
                  <c:v>834107.94960903551</c:v>
                </c:pt>
                <c:pt idx="58">
                  <c:v>927805.06582904502</c:v>
                </c:pt>
                <c:pt idx="59">
                  <c:v>834287.72082247329</c:v>
                </c:pt>
                <c:pt idx="60">
                  <c:v>590750.38428122702</c:v>
                </c:pt>
                <c:pt idx="61">
                  <c:v>705596.73862193408</c:v>
                </c:pt>
                <c:pt idx="62">
                  <c:v>705299.41856579564</c:v>
                </c:pt>
                <c:pt idx="63">
                  <c:v>702801.42128361075</c:v>
                </c:pt>
                <c:pt idx="64">
                  <c:v>678205.41780837171</c:v>
                </c:pt>
                <c:pt idx="65">
                  <c:v>783862.69464679551</c:v>
                </c:pt>
                <c:pt idx="66">
                  <c:v>877299.33836797427</c:v>
                </c:pt>
                <c:pt idx="67">
                  <c:v>745589.46066965186</c:v>
                </c:pt>
                <c:pt idx="68">
                  <c:v>796014.46790973307</c:v>
                </c:pt>
                <c:pt idx="69">
                  <c:v>1014342.3221724699</c:v>
                </c:pt>
                <c:pt idx="70">
                  <c:v>1221986.9377798573</c:v>
                </c:pt>
                <c:pt idx="71">
                  <c:v>1395615.8368419881</c:v>
                </c:pt>
                <c:pt idx="72">
                  <c:v>1208894.3739000645</c:v>
                </c:pt>
                <c:pt idx="73">
                  <c:v>1436303.2769720866</c:v>
                </c:pt>
                <c:pt idx="74">
                  <c:v>1298876.7849584532</c:v>
                </c:pt>
                <c:pt idx="75">
                  <c:v>1393639.2935908576</c:v>
                </c:pt>
                <c:pt idx="76">
                  <c:v>1746379.2020316783</c:v>
                </c:pt>
                <c:pt idx="77">
                  <c:v>2134782.440018713</c:v>
                </c:pt>
                <c:pt idx="78">
                  <c:v>2071325.1019180645</c:v>
                </c:pt>
                <c:pt idx="79">
                  <c:v>1879867.8406736618</c:v>
                </c:pt>
                <c:pt idx="80">
                  <c:v>2027647.9204259394</c:v>
                </c:pt>
                <c:pt idx="81">
                  <c:v>2401236.6381518859</c:v>
                </c:pt>
                <c:pt idx="82">
                  <c:v>2839987.3020116286</c:v>
                </c:pt>
                <c:pt idx="83">
                  <c:v>3795981.210318787</c:v>
                </c:pt>
                <c:pt idx="84">
                  <c:v>4046491.2606651965</c:v>
                </c:pt>
                <c:pt idx="85">
                  <c:v>4837719.2541602617</c:v>
                </c:pt>
                <c:pt idx="86">
                  <c:v>4332598.8571810471</c:v>
                </c:pt>
                <c:pt idx="87">
                  <c:v>5334640.2548508551</c:v>
                </c:pt>
                <c:pt idx="88">
                  <c:v>9020235.7370402571</c:v>
                </c:pt>
                <c:pt idx="89">
                  <c:v>9923475.8738220949</c:v>
                </c:pt>
                <c:pt idx="90">
                  <c:v>11176161.443783553</c:v>
                </c:pt>
                <c:pt idx="91">
                  <c:v>18165735.234690014</c:v>
                </c:pt>
                <c:pt idx="92">
                  <c:v>16573273.40662523</c:v>
                </c:pt>
                <c:pt idx="93">
                  <c:v>26866619.127180379</c:v>
                </c:pt>
                <c:pt idx="94">
                  <c:v>42320947.225378156</c:v>
                </c:pt>
                <c:pt idx="95">
                  <c:v>60587409.042304352</c:v>
                </c:pt>
                <c:pt idx="96">
                  <c:v>41692099.909777455</c:v>
                </c:pt>
                <c:pt idx="97">
                  <c:v>44556995.379714414</c:v>
                </c:pt>
                <c:pt idx="98">
                  <c:v>30406352.469424583</c:v>
                </c:pt>
                <c:pt idx="99">
                  <c:v>41905340.278241888</c:v>
                </c:pt>
                <c:pt idx="100">
                  <c:v>37981921.606629692</c:v>
                </c:pt>
                <c:pt idx="101">
                  <c:v>32461752.747889236</c:v>
                </c:pt>
                <c:pt idx="102">
                  <c:v>42037585.317115553</c:v>
                </c:pt>
                <c:pt idx="103">
                  <c:v>51095056.338969462</c:v>
                </c:pt>
                <c:pt idx="104">
                  <c:v>44648020.673216157</c:v>
                </c:pt>
                <c:pt idx="105">
                  <c:v>39167272.653656796</c:v>
                </c:pt>
                <c:pt idx="106">
                  <c:v>22811856.6798102</c:v>
                </c:pt>
                <c:pt idx="107">
                  <c:v>22444071.364922367</c:v>
                </c:pt>
                <c:pt idx="108">
                  <c:v>19640434.946200628</c:v>
                </c:pt>
                <c:pt idx="109">
                  <c:v>22568177.954510015</c:v>
                </c:pt>
                <c:pt idx="110">
                  <c:v>25707307.803693552</c:v>
                </c:pt>
                <c:pt idx="111">
                  <c:v>34774591.186036669</c:v>
                </c:pt>
                <c:pt idx="112">
                  <c:v>55258345.532313041</c:v>
                </c:pt>
                <c:pt idx="113">
                  <c:v>73380963.088952765</c:v>
                </c:pt>
                <c:pt idx="114">
                  <c:v>62391888.07057409</c:v>
                </c:pt>
                <c:pt idx="115">
                  <c:v>61607608.634632088</c:v>
                </c:pt>
                <c:pt idx="116">
                  <c:v>51963347.367952064</c:v>
                </c:pt>
                <c:pt idx="117">
                  <c:v>58418814.336474419</c:v>
                </c:pt>
                <c:pt idx="118">
                  <c:v>48289428.033593982</c:v>
                </c:pt>
                <c:pt idx="119">
                  <c:v>47420950.817572244</c:v>
                </c:pt>
                <c:pt idx="120">
                  <c:v>62516857.760253072</c:v>
                </c:pt>
                <c:pt idx="121">
                  <c:v>59998687.938024908</c:v>
                </c:pt>
                <c:pt idx="122">
                  <c:v>47673455.746396668</c:v>
                </c:pt>
                <c:pt idx="123">
                  <c:v>68621782.297444806</c:v>
                </c:pt>
                <c:pt idx="124">
                  <c:v>72208002.120786831</c:v>
                </c:pt>
                <c:pt idx="125">
                  <c:v>69770002.116331398</c:v>
                </c:pt>
                <c:pt idx="126">
                  <c:v>88043630.455122635</c:v>
                </c:pt>
                <c:pt idx="127">
                  <c:v>95582148.078593865</c:v>
                </c:pt>
                <c:pt idx="128">
                  <c:v>92056762.848359287</c:v>
                </c:pt>
                <c:pt idx="129">
                  <c:v>126745973.40105595</c:v>
                </c:pt>
                <c:pt idx="130">
                  <c:v>168955646.14939073</c:v>
                </c:pt>
                <c:pt idx="131">
                  <c:v>239965247.61077324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DF4-4801-9ED7-CA55E4CC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6393104"/>
        <c:axId val="1966396016"/>
      </c:lineChart>
      <c:catAx>
        <c:axId val="196639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396016"/>
        <c:crosses val="autoZero"/>
        <c:auto val="1"/>
        <c:lblAlgn val="ctr"/>
        <c:lblOffset val="100"/>
        <c:noMultiLvlLbl val="0"/>
      </c:catAx>
      <c:valAx>
        <c:axId val="196639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39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76197</xdr:colOff>
      <xdr:row>1</xdr:row>
      <xdr:rowOff>38100</xdr:rowOff>
    </xdr:from>
    <xdr:to>
      <xdr:col>50</xdr:col>
      <xdr:colOff>561974</xdr:colOff>
      <xdr:row>46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68581</xdr:colOff>
      <xdr:row>48</xdr:row>
      <xdr:rowOff>129541</xdr:rowOff>
    </xdr:from>
    <xdr:to>
      <xdr:col>50</xdr:col>
      <xdr:colOff>533400</xdr:colOff>
      <xdr:row>91</xdr:row>
      <xdr:rowOff>89535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131</xdr:row>
      <xdr:rowOff>106680</xdr:rowOff>
    </xdr:from>
    <xdr:to>
      <xdr:col>16</xdr:col>
      <xdr:colOff>563880</xdr:colOff>
      <xdr:row>139</xdr:row>
      <xdr:rowOff>121920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F6DCEAA-51F1-4CE0-B1E8-2689C7CA09A8}"/>
            </a:ext>
          </a:extLst>
        </xdr:cNvPr>
        <xdr:cNvCxnSpPr/>
      </xdr:nvCxnSpPr>
      <xdr:spPr>
        <a:xfrm flipV="1">
          <a:off x="3802380" y="24086820"/>
          <a:ext cx="13373100" cy="147828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4"/>
  <sheetViews>
    <sheetView tabSelected="1" topLeftCell="A34" workbookViewId="0">
      <selection activeCell="A48" sqref="A48"/>
    </sheetView>
  </sheetViews>
  <sheetFormatPr defaultRowHeight="14.4" x14ac:dyDescent="0.3"/>
  <cols>
    <col min="1" max="1" width="8.88671875" style="2" customWidth="1"/>
    <col min="2" max="2" width="18.5546875" style="2" bestFit="1" customWidth="1"/>
    <col min="3" max="3" width="18" style="2" customWidth="1"/>
    <col min="4" max="4" width="10" style="20" bestFit="1" customWidth="1"/>
    <col min="5" max="5" width="14.33203125" style="21" bestFit="1" customWidth="1"/>
    <col min="6" max="6" width="14.33203125" style="22" bestFit="1" customWidth="1"/>
    <col min="7" max="7" width="12.6640625" style="26" bestFit="1" customWidth="1"/>
    <col min="8" max="8" width="12.6640625" style="26" customWidth="1"/>
    <col min="9" max="9" width="18.5546875" style="26" bestFit="1" customWidth="1"/>
    <col min="10" max="10" width="11.109375" style="26" customWidth="1"/>
    <col min="11" max="11" width="8.6640625" style="26" customWidth="1"/>
    <col min="12" max="12" width="12.6640625" style="26" bestFit="1" customWidth="1"/>
    <col min="13" max="13" width="12.5546875" style="26" bestFit="1" customWidth="1"/>
    <col min="14" max="14" width="12.5546875" style="26" customWidth="1"/>
    <col min="15" max="15" width="13.88671875" style="26" customWidth="1"/>
    <col min="16" max="16" width="18.5546875" bestFit="1" customWidth="1"/>
    <col min="17" max="17" width="16.88671875" bestFit="1" customWidth="1"/>
    <col min="18" max="19" width="9.5546875" bestFit="1" customWidth="1"/>
    <col min="20" max="20" width="12.5546875" bestFit="1" customWidth="1"/>
    <col min="21" max="21" width="15.33203125" bestFit="1" customWidth="1"/>
  </cols>
  <sheetData>
    <row r="1" spans="1:28" ht="16.2" x14ac:dyDescent="0.45">
      <c r="B1" s="31" t="s">
        <v>137</v>
      </c>
      <c r="C1" s="31"/>
      <c r="D1" s="31"/>
      <c r="E1" s="31"/>
      <c r="F1" s="31"/>
      <c r="G1" s="32"/>
      <c r="H1" s="39"/>
      <c r="I1" s="29" t="s">
        <v>135</v>
      </c>
      <c r="J1" s="29"/>
      <c r="K1" s="29"/>
      <c r="L1" s="29"/>
      <c r="M1" s="29"/>
      <c r="N1" s="29"/>
      <c r="O1" s="30"/>
      <c r="P1" s="27" t="s">
        <v>149</v>
      </c>
      <c r="Q1" s="28"/>
      <c r="R1" s="28"/>
      <c r="S1" s="28"/>
      <c r="T1" s="28"/>
      <c r="U1" s="28"/>
    </row>
    <row r="2" spans="1:28" x14ac:dyDescent="0.3">
      <c r="A2" s="3" t="s">
        <v>0</v>
      </c>
      <c r="B2" s="4" t="s">
        <v>1</v>
      </c>
      <c r="C2" s="5" t="s">
        <v>131</v>
      </c>
      <c r="D2" s="6" t="s">
        <v>132</v>
      </c>
      <c r="E2" s="7" t="s">
        <v>133</v>
      </c>
      <c r="F2" s="8" t="s">
        <v>134</v>
      </c>
      <c r="G2" s="8" t="s">
        <v>136</v>
      </c>
      <c r="H2" s="9" t="s">
        <v>138</v>
      </c>
      <c r="I2" s="10" t="s">
        <v>1</v>
      </c>
      <c r="J2" s="11" t="s">
        <v>131</v>
      </c>
      <c r="K2" s="11" t="s">
        <v>132</v>
      </c>
      <c r="L2" s="11" t="s">
        <v>133</v>
      </c>
      <c r="M2" s="11" t="s">
        <v>134</v>
      </c>
      <c r="N2" s="11" t="s">
        <v>136</v>
      </c>
      <c r="O2" s="11" t="s">
        <v>138</v>
      </c>
      <c r="P2" s="40" t="s">
        <v>1</v>
      </c>
      <c r="Q2" s="40" t="s">
        <v>131</v>
      </c>
      <c r="R2" s="40" t="s">
        <v>132</v>
      </c>
      <c r="S2" s="40" t="s">
        <v>133</v>
      </c>
      <c r="T2" s="40" t="s">
        <v>134</v>
      </c>
      <c r="U2" s="40" t="s">
        <v>138</v>
      </c>
    </row>
    <row r="3" spans="1:28" x14ac:dyDescent="0.3">
      <c r="A3" s="2" t="s">
        <v>2</v>
      </c>
      <c r="B3" s="12">
        <v>45.36</v>
      </c>
      <c r="C3" s="13">
        <v>52.0062</v>
      </c>
      <c r="D3" s="14">
        <v>546.50580000000002</v>
      </c>
      <c r="E3" s="15">
        <v>1.4963</v>
      </c>
      <c r="F3" s="16">
        <v>0.78220000000000001</v>
      </c>
      <c r="G3" s="16">
        <v>174.07</v>
      </c>
      <c r="H3" s="12">
        <v>8.9777999999999997E-2</v>
      </c>
      <c r="I3" s="17">
        <f>+B3/B3*100</f>
        <v>100</v>
      </c>
      <c r="J3" s="17">
        <f>+C3/C3*100</f>
        <v>100</v>
      </c>
      <c r="K3" s="17">
        <f>+D3/D3*100</f>
        <v>100</v>
      </c>
      <c r="L3" s="17">
        <f>+E3/E3*100</f>
        <v>100</v>
      </c>
      <c r="M3" s="17">
        <f>+F3/F3*100</f>
        <v>100</v>
      </c>
      <c r="N3" s="17">
        <f>+G3/G3*100</f>
        <v>100</v>
      </c>
      <c r="O3" s="17">
        <f>+H3/H3*100</f>
        <v>100</v>
      </c>
      <c r="P3" s="1">
        <f>(I3/$N$3)*100</f>
        <v>100</v>
      </c>
      <c r="Q3" s="1">
        <f>(J3/$N3)*100</f>
        <v>100</v>
      </c>
      <c r="R3" s="1">
        <f>(K3/$N3)*100</f>
        <v>100</v>
      </c>
      <c r="S3" s="1">
        <f>(L3/$N3)*100</f>
        <v>100</v>
      </c>
      <c r="T3" s="1">
        <f>(M3/$N3)*100</f>
        <v>100</v>
      </c>
      <c r="U3" s="1">
        <f>(O3/$N3)*100</f>
        <v>100</v>
      </c>
    </row>
    <row r="4" spans="1:28" x14ac:dyDescent="0.3">
      <c r="A4" s="2" t="s">
        <v>3</v>
      </c>
      <c r="B4" s="12">
        <v>45.59</v>
      </c>
      <c r="C4" s="13">
        <v>55.314300000000003</v>
      </c>
      <c r="D4" s="14">
        <v>497.05489999999998</v>
      </c>
      <c r="E4" s="15">
        <v>1.5415000000000001</v>
      </c>
      <c r="F4" s="16">
        <v>0.79120000000000001</v>
      </c>
      <c r="G4" s="16">
        <v>176.59</v>
      </c>
      <c r="H4" s="12">
        <v>9.2490000000000003E-2</v>
      </c>
      <c r="I4" s="17">
        <f>+B4*$I$3/$B$3</f>
        <v>100.50705467372134</v>
      </c>
      <c r="J4" s="17">
        <f>+C4*$J$3/$C$3</f>
        <v>106.36097234560495</v>
      </c>
      <c r="K4" s="17">
        <f>+D4*$K$3/$D$3</f>
        <v>90.951440954515022</v>
      </c>
      <c r="L4" s="17">
        <f>+E4*$L$3/$E$3</f>
        <v>103.02078460201832</v>
      </c>
      <c r="M4" s="17">
        <f>+F4*$M$3/$F$3</f>
        <v>101.15060086934288</v>
      </c>
      <c r="N4" s="17">
        <f>+G4*$M$3/$G$3</f>
        <v>101.44769345665537</v>
      </c>
      <c r="O4" s="17">
        <f>+H4*$O$3/$H$3</f>
        <v>103.02078460201832</v>
      </c>
      <c r="P4" s="1">
        <f>(I4/N4)*100</f>
        <v>99.072784455828028</v>
      </c>
      <c r="Q4" s="1">
        <f>(J4/$N4)*100</f>
        <v>104.84316471034289</v>
      </c>
      <c r="R4" s="1">
        <f>(K4/$N4)*100</f>
        <v>89.65353262898482</v>
      </c>
      <c r="S4" s="1">
        <f>(L4/$N4)*100</f>
        <v>101.5506425939936</v>
      </c>
      <c r="T4" s="1">
        <f>(M4/$N4)*100</f>
        <v>99.707147026029304</v>
      </c>
      <c r="U4" s="1">
        <f>(O4/$N4)*100</f>
        <v>101.5506425939936</v>
      </c>
      <c r="AB4" t="s">
        <v>154</v>
      </c>
    </row>
    <row r="5" spans="1:28" x14ac:dyDescent="0.3">
      <c r="A5" s="2" t="s">
        <v>4</v>
      </c>
      <c r="B5" s="12">
        <v>45.98</v>
      </c>
      <c r="C5" s="13">
        <v>54.331499999999998</v>
      </c>
      <c r="D5" s="14">
        <v>565.38369999999998</v>
      </c>
      <c r="E5" s="15">
        <v>1.5185999999999999</v>
      </c>
      <c r="F5" s="16">
        <v>0.86199999999999999</v>
      </c>
      <c r="G5" s="16">
        <v>177.62</v>
      </c>
      <c r="H5" s="12">
        <v>9.1115999999999989E-2</v>
      </c>
      <c r="I5" s="17">
        <f t="shared" ref="I5:I68" si="0">+B5*$I$3/$B$3</f>
        <v>101.3668430335097</v>
      </c>
      <c r="J5" s="17">
        <f t="shared" ref="J5:J68" si="1">+C5*$J$3/$C$3</f>
        <v>104.47119766489379</v>
      </c>
      <c r="K5" s="17">
        <f t="shared" ref="K5:K68" si="2">+D5*$K$3/$D$3</f>
        <v>103.45429087852314</v>
      </c>
      <c r="L5" s="17">
        <f t="shared" ref="L5:L68" si="3">+E5*$L$3/$E$3</f>
        <v>101.49034284568602</v>
      </c>
      <c r="M5" s="17">
        <f t="shared" ref="M5:M68" si="4">+F5*$M$3/$F$3</f>
        <v>110.2019943748402</v>
      </c>
      <c r="N5" s="17">
        <f t="shared" ref="N5:N68" si="5">+G5*$M$3/$G$3</f>
        <v>102.03940943298673</v>
      </c>
      <c r="O5" s="17">
        <f>+H5*$O$3/$H$3</f>
        <v>101.49034284568602</v>
      </c>
      <c r="P5" s="1">
        <f>(I5/N5)*100</f>
        <v>99.340875840800763</v>
      </c>
      <c r="Q5" s="1">
        <f>(J5/$N5)*100</f>
        <v>102.3831853255718</v>
      </c>
      <c r="R5" s="1">
        <f>(K5/$N5)*100</f>
        <v>101.38660293449232</v>
      </c>
      <c r="S5" s="1">
        <f t="shared" ref="S5:S68" si="6">(L5/$N5)*100</f>
        <v>99.461907325462022</v>
      </c>
      <c r="T5" s="1">
        <f t="shared" ref="T5:T68" si="7">(M5/$N5)*100</f>
        <v>107.99944353579795</v>
      </c>
      <c r="U5" s="1">
        <f>(O5/$N5)*100</f>
        <v>99.461907325462022</v>
      </c>
    </row>
    <row r="6" spans="1:28" x14ac:dyDescent="0.3">
      <c r="A6" s="2" t="s">
        <v>5</v>
      </c>
      <c r="B6" s="12">
        <v>46.24</v>
      </c>
      <c r="C6" s="13">
        <v>56.379199999999997</v>
      </c>
      <c r="D6" s="14">
        <v>589.59100000000001</v>
      </c>
      <c r="E6" s="15">
        <v>1.4883</v>
      </c>
      <c r="F6" s="16">
        <v>0.90759999999999996</v>
      </c>
      <c r="G6" s="16">
        <v>178.68</v>
      </c>
      <c r="H6" s="12">
        <v>8.9297999999999988E-2</v>
      </c>
      <c r="I6" s="17">
        <f t="shared" si="0"/>
        <v>101.94003527336861</v>
      </c>
      <c r="J6" s="17">
        <f t="shared" si="1"/>
        <v>108.40861281924079</v>
      </c>
      <c r="K6" s="17">
        <f t="shared" si="2"/>
        <v>107.88375896468069</v>
      </c>
      <c r="L6" s="17">
        <f t="shared" si="3"/>
        <v>99.465347858049853</v>
      </c>
      <c r="M6" s="17">
        <f t="shared" si="4"/>
        <v>116.03170544617744</v>
      </c>
      <c r="N6" s="17">
        <f t="shared" si="5"/>
        <v>102.64835985523065</v>
      </c>
      <c r="O6" s="17">
        <f>+H6*$O$3/$H$3</f>
        <v>99.465347858049839</v>
      </c>
      <c r="P6" s="1">
        <f t="shared" ref="P6:P69" si="8">(I6/N6)*100</f>
        <v>99.309950414345622</v>
      </c>
      <c r="Q6" s="1">
        <f t="shared" ref="Q6:Q69" si="9">(J6/$N6)*100</f>
        <v>105.61163663222098</v>
      </c>
      <c r="R6" s="1">
        <f t="shared" ref="R6:R69" si="10">(K6/$N6)*100</f>
        <v>105.10032417160269</v>
      </c>
      <c r="S6" s="1">
        <f t="shared" si="6"/>
        <v>96.899110709932501</v>
      </c>
      <c r="T6" s="1">
        <f t="shared" si="7"/>
        <v>113.03805108023342</v>
      </c>
      <c r="U6" s="1">
        <f t="shared" ref="U6:U69" si="11">(O6/$N6)*100</f>
        <v>96.899110709932472</v>
      </c>
    </row>
    <row r="7" spans="1:28" x14ac:dyDescent="0.3">
      <c r="A7" s="2" t="s">
        <v>6</v>
      </c>
      <c r="B7" s="12">
        <v>46.53</v>
      </c>
      <c r="C7" s="13">
        <v>61.482300000000002</v>
      </c>
      <c r="D7" s="14">
        <v>543.84939999999995</v>
      </c>
      <c r="E7" s="15">
        <v>1.573</v>
      </c>
      <c r="F7" s="16">
        <v>0.88360000000000005</v>
      </c>
      <c r="G7" s="16">
        <v>178.04</v>
      </c>
      <c r="H7" s="12">
        <v>9.4379999999999992E-2</v>
      </c>
      <c r="I7" s="17">
        <f t="shared" si="0"/>
        <v>102.57936507936508</v>
      </c>
      <c r="J7" s="17">
        <f t="shared" si="1"/>
        <v>118.22109671539164</v>
      </c>
      <c r="K7" s="17">
        <f t="shared" si="2"/>
        <v>99.51393013578263</v>
      </c>
      <c r="L7" s="17">
        <f t="shared" si="3"/>
        <v>105.12597741094699</v>
      </c>
      <c r="M7" s="17">
        <f t="shared" si="4"/>
        <v>112.9634364612631</v>
      </c>
      <c r="N7" s="17">
        <f t="shared" si="5"/>
        <v>102.28069167576263</v>
      </c>
      <c r="O7" s="17">
        <f>+H7*$O$3/$H$3</f>
        <v>105.12597741094699</v>
      </c>
      <c r="P7" s="1">
        <f t="shared" si="8"/>
        <v>100.29201347655065</v>
      </c>
      <c r="Q7" s="1">
        <f t="shared" si="9"/>
        <v>115.58496015079882</v>
      </c>
      <c r="R7" s="1">
        <f t="shared" si="10"/>
        <v>97.294932704648858</v>
      </c>
      <c r="S7" s="1">
        <f t="shared" si="6"/>
        <v>102.7818405297885</v>
      </c>
      <c r="T7" s="1">
        <f t="shared" si="7"/>
        <v>110.4445370973493</v>
      </c>
      <c r="U7" s="1">
        <f t="shared" si="11"/>
        <v>102.7818405297885</v>
      </c>
    </row>
    <row r="8" spans="1:28" x14ac:dyDescent="0.3">
      <c r="A8" s="2" t="s">
        <v>7</v>
      </c>
      <c r="B8" s="12">
        <v>46.55</v>
      </c>
      <c r="C8" s="13">
        <v>63.126199999999997</v>
      </c>
      <c r="D8" s="14">
        <v>548.39459999999997</v>
      </c>
      <c r="E8" s="15">
        <v>1.5817000000000001</v>
      </c>
      <c r="F8" s="16">
        <v>0.93810000000000004</v>
      </c>
      <c r="G8" s="16">
        <v>177.04</v>
      </c>
      <c r="H8" s="12">
        <v>9.4902E-2</v>
      </c>
      <c r="I8" s="17">
        <f t="shared" si="0"/>
        <v>102.62345679012346</v>
      </c>
      <c r="J8" s="17">
        <f t="shared" si="1"/>
        <v>121.38206598444032</v>
      </c>
      <c r="K8" s="17">
        <f t="shared" si="2"/>
        <v>100.34561389833374</v>
      </c>
      <c r="L8" s="17">
        <f t="shared" si="3"/>
        <v>105.7074116153178</v>
      </c>
      <c r="M8" s="17">
        <f t="shared" si="4"/>
        <v>119.93096394783943</v>
      </c>
      <c r="N8" s="17">
        <f t="shared" si="5"/>
        <v>101.70621014534383</v>
      </c>
      <c r="O8" s="17">
        <f>+H8*$O$3/$H$3</f>
        <v>105.70741161531778</v>
      </c>
      <c r="P8" s="1">
        <f t="shared" si="8"/>
        <v>100.90185903443736</v>
      </c>
      <c r="Q8" s="1">
        <f t="shared" si="9"/>
        <v>119.34577624215727</v>
      </c>
      <c r="R8" s="1">
        <f t="shared" si="10"/>
        <v>98.66222893856164</v>
      </c>
      <c r="S8" s="1">
        <f t="shared" si="6"/>
        <v>103.93407783483038</v>
      </c>
      <c r="T8" s="1">
        <f t="shared" si="7"/>
        <v>117.91901770447588</v>
      </c>
      <c r="U8" s="1">
        <f t="shared" si="11"/>
        <v>103.93407783483035</v>
      </c>
    </row>
    <row r="9" spans="1:28" x14ac:dyDescent="0.3">
      <c r="A9" s="2" t="s">
        <v>8</v>
      </c>
      <c r="B9" s="12">
        <v>46.65</v>
      </c>
      <c r="C9" s="13">
        <v>57.153799999999997</v>
      </c>
      <c r="D9" s="14">
        <v>598.66750000000002</v>
      </c>
      <c r="E9" s="15">
        <v>1.506</v>
      </c>
      <c r="F9" s="16">
        <v>0.9133</v>
      </c>
      <c r="G9" s="16">
        <v>176.19</v>
      </c>
      <c r="H9" s="12">
        <v>9.0359999999999996E-2</v>
      </c>
      <c r="I9" s="17">
        <f t="shared" si="0"/>
        <v>102.84391534391534</v>
      </c>
      <c r="J9" s="17">
        <f t="shared" si="1"/>
        <v>109.89805061704182</v>
      </c>
      <c r="K9" s="17">
        <f t="shared" si="2"/>
        <v>109.54458305840487</v>
      </c>
      <c r="L9" s="17">
        <f t="shared" si="3"/>
        <v>100.64826572211454</v>
      </c>
      <c r="M9" s="17">
        <f t="shared" si="4"/>
        <v>116.76041933009461</v>
      </c>
      <c r="N9" s="17">
        <f t="shared" si="5"/>
        <v>101.21790084448786</v>
      </c>
      <c r="O9" s="17">
        <f>+H9*$O$3/$H$3</f>
        <v>100.64826572211454</v>
      </c>
      <c r="P9" s="1">
        <f t="shared" si="8"/>
        <v>101.60644953695068</v>
      </c>
      <c r="Q9" s="1">
        <f t="shared" si="9"/>
        <v>108.57570617463233</v>
      </c>
      <c r="R9" s="1">
        <f t="shared" si="10"/>
        <v>108.22649170200656</v>
      </c>
      <c r="S9" s="1">
        <f t="shared" si="6"/>
        <v>99.43721899227242</v>
      </c>
      <c r="T9" s="1">
        <f t="shared" si="7"/>
        <v>115.35550367665341</v>
      </c>
      <c r="U9" s="1">
        <f t="shared" si="11"/>
        <v>99.43721899227242</v>
      </c>
    </row>
    <row r="10" spans="1:28" x14ac:dyDescent="0.3">
      <c r="A10" s="2" t="s">
        <v>9</v>
      </c>
      <c r="B10" s="12">
        <v>46.82</v>
      </c>
      <c r="C10" s="13">
        <v>60.933900000000001</v>
      </c>
      <c r="D10" s="14">
        <v>599.72590000000002</v>
      </c>
      <c r="E10" s="15">
        <v>1.5215000000000001</v>
      </c>
      <c r="F10" s="16">
        <v>0.93589999999999995</v>
      </c>
      <c r="G10" s="16">
        <v>176.9</v>
      </c>
      <c r="H10" s="12">
        <v>9.1289999999999996E-2</v>
      </c>
      <c r="I10" s="17">
        <f t="shared" si="0"/>
        <v>103.21869488536156</v>
      </c>
      <c r="J10" s="17">
        <f t="shared" si="1"/>
        <v>117.1666070583892</v>
      </c>
      <c r="K10" s="17">
        <f t="shared" si="2"/>
        <v>109.73824980448515</v>
      </c>
      <c r="L10" s="17">
        <f t="shared" si="3"/>
        <v>101.68415424714296</v>
      </c>
      <c r="M10" s="17">
        <f t="shared" si="4"/>
        <v>119.6497059575556</v>
      </c>
      <c r="N10" s="17">
        <f t="shared" si="5"/>
        <v>101.6257827310852</v>
      </c>
      <c r="O10" s="17">
        <f>+H10*$O$3/$H$3</f>
        <v>101.68415424714296</v>
      </c>
      <c r="P10" s="1">
        <f t="shared" si="8"/>
        <v>101.56742916164436</v>
      </c>
      <c r="Q10" s="1">
        <f t="shared" si="9"/>
        <v>115.2922062784274</v>
      </c>
      <c r="R10" s="1">
        <f t="shared" si="10"/>
        <v>107.9826859438481</v>
      </c>
      <c r="S10" s="1">
        <f t="shared" si="6"/>
        <v>100.05743770378844</v>
      </c>
      <c r="T10" s="1">
        <f t="shared" si="7"/>
        <v>117.73558120990222</v>
      </c>
      <c r="U10" s="1">
        <f t="shared" si="11"/>
        <v>100.05743770378844</v>
      </c>
    </row>
    <row r="11" spans="1:28" x14ac:dyDescent="0.3">
      <c r="A11" s="2" t="s">
        <v>10</v>
      </c>
      <c r="B11" s="12">
        <v>46.93</v>
      </c>
      <c r="C11" s="13">
        <v>60.7059</v>
      </c>
      <c r="D11" s="14">
        <v>657.74369999999999</v>
      </c>
      <c r="E11" s="15">
        <v>1.4430000000000001</v>
      </c>
      <c r="F11" s="16">
        <v>1.0615000000000001</v>
      </c>
      <c r="G11" s="16">
        <v>179.07</v>
      </c>
      <c r="H11" s="12">
        <v>8.6580000000000004E-2</v>
      </c>
      <c r="I11" s="17">
        <f t="shared" si="0"/>
        <v>103.46119929453263</v>
      </c>
      <c r="J11" s="17">
        <f t="shared" si="1"/>
        <v>116.72819779180175</v>
      </c>
      <c r="K11" s="17">
        <f t="shared" si="2"/>
        <v>120.35438599187783</v>
      </c>
      <c r="L11" s="17">
        <f t="shared" si="3"/>
        <v>96.437880104257175</v>
      </c>
      <c r="M11" s="17">
        <f t="shared" si="4"/>
        <v>135.7069803119407</v>
      </c>
      <c r="N11" s="17">
        <f t="shared" si="5"/>
        <v>102.87240765209398</v>
      </c>
      <c r="O11" s="17">
        <f>+H11*$O$3/$H$3</f>
        <v>96.437880104257189</v>
      </c>
      <c r="P11" s="1">
        <f t="shared" si="8"/>
        <v>100.57235137766961</v>
      </c>
      <c r="Q11" s="1">
        <f t="shared" si="9"/>
        <v>113.46890819019897</v>
      </c>
      <c r="R11" s="1">
        <f t="shared" si="10"/>
        <v>116.99384581228666</v>
      </c>
      <c r="S11" s="1">
        <f t="shared" si="6"/>
        <v>93.745137598414289</v>
      </c>
      <c r="T11" s="1">
        <f t="shared" si="7"/>
        <v>131.91776435416048</v>
      </c>
      <c r="U11" s="1">
        <f t="shared" si="11"/>
        <v>93.745137598414303</v>
      </c>
    </row>
    <row r="12" spans="1:28" x14ac:dyDescent="0.3">
      <c r="A12" s="2" t="s">
        <v>11</v>
      </c>
      <c r="B12" s="12">
        <v>47.2</v>
      </c>
      <c r="C12" s="13">
        <v>62.592300000000002</v>
      </c>
      <c r="D12" s="14">
        <v>687.6046</v>
      </c>
      <c r="E12" s="15">
        <v>1.4325000000000001</v>
      </c>
      <c r="F12" s="16">
        <v>1.153</v>
      </c>
      <c r="G12" s="16">
        <v>182.35</v>
      </c>
      <c r="H12" s="12">
        <v>8.5949999999999999E-2</v>
      </c>
      <c r="I12" s="17">
        <f t="shared" si="0"/>
        <v>104.05643738977072</v>
      </c>
      <c r="J12" s="17">
        <f t="shared" si="1"/>
        <v>120.35545761851472</v>
      </c>
      <c r="K12" s="17">
        <f t="shared" si="2"/>
        <v>125.81835362040074</v>
      </c>
      <c r="L12" s="17">
        <f t="shared" si="3"/>
        <v>95.736149167947602</v>
      </c>
      <c r="M12" s="17">
        <f t="shared" si="4"/>
        <v>147.40475581692661</v>
      </c>
      <c r="N12" s="17">
        <f t="shared" si="5"/>
        <v>104.75670707186764</v>
      </c>
      <c r="O12" s="17">
        <f>+H12*$O$3/$H$3</f>
        <v>95.736149167947616</v>
      </c>
      <c r="P12" s="1">
        <f t="shared" si="8"/>
        <v>99.331527592198469</v>
      </c>
      <c r="Q12" s="1">
        <f t="shared" si="9"/>
        <v>114.89045521061068</v>
      </c>
      <c r="R12" s="1">
        <f t="shared" si="10"/>
        <v>120.1052964886381</v>
      </c>
      <c r="S12" s="1">
        <f t="shared" si="6"/>
        <v>91.38904022848719</v>
      </c>
      <c r="T12" s="1">
        <f t="shared" si="7"/>
        <v>140.71152094901242</v>
      </c>
      <c r="U12" s="1">
        <f t="shared" si="11"/>
        <v>91.389040228487204</v>
      </c>
    </row>
    <row r="13" spans="1:28" x14ac:dyDescent="0.3">
      <c r="A13" s="2" t="s">
        <v>12</v>
      </c>
      <c r="B13" s="12">
        <v>47.5</v>
      </c>
      <c r="C13" s="13">
        <v>66.949100000000001</v>
      </c>
      <c r="D13" s="14">
        <v>653.50850000000003</v>
      </c>
      <c r="E13" s="15">
        <v>1.5041</v>
      </c>
      <c r="F13" s="16">
        <v>1.2901</v>
      </c>
      <c r="G13" s="16">
        <v>182.4</v>
      </c>
      <c r="H13" s="12">
        <v>0.75205</v>
      </c>
      <c r="I13" s="17">
        <f t="shared" si="0"/>
        <v>104.71781305114638</v>
      </c>
      <c r="J13" s="17">
        <f t="shared" si="1"/>
        <v>128.73292030565585</v>
      </c>
      <c r="K13" s="17">
        <f t="shared" si="2"/>
        <v>119.57942623847725</v>
      </c>
      <c r="L13" s="17">
        <f t="shared" si="3"/>
        <v>100.5212858384014</v>
      </c>
      <c r="M13" s="17">
        <f t="shared" si="4"/>
        <v>164.93224239324979</v>
      </c>
      <c r="N13" s="17">
        <f t="shared" si="5"/>
        <v>104.78543114838858</v>
      </c>
      <c r="O13" s="17">
        <f>+H13*$O$3/$H$3</f>
        <v>837.67738198667826</v>
      </c>
      <c r="P13" s="1">
        <f t="shared" si="8"/>
        <v>99.935469944150483</v>
      </c>
      <c r="Q13" s="1">
        <f t="shared" si="9"/>
        <v>122.85383463599513</v>
      </c>
      <c r="R13" s="1">
        <f t="shared" si="10"/>
        <v>114.11837020466959</v>
      </c>
      <c r="S13" s="1">
        <f t="shared" si="6"/>
        <v>95.930593343698092</v>
      </c>
      <c r="T13" s="1">
        <f t="shared" si="7"/>
        <v>157.39997496377737</v>
      </c>
      <c r="U13" s="1">
        <f t="shared" si="11"/>
        <v>799.42161119748403</v>
      </c>
    </row>
    <row r="14" spans="1:28" x14ac:dyDescent="0.3">
      <c r="A14" s="2" t="s">
        <v>13</v>
      </c>
      <c r="B14" s="12">
        <v>48.13</v>
      </c>
      <c r="C14" s="13">
        <v>70.129400000000004</v>
      </c>
      <c r="D14" s="14">
        <v>660.04480000000001</v>
      </c>
      <c r="E14" s="15">
        <v>1.5367</v>
      </c>
      <c r="F14" s="16">
        <v>1.4923</v>
      </c>
      <c r="G14" s="16">
        <v>181.85</v>
      </c>
      <c r="H14" s="12">
        <v>0.76834999999999998</v>
      </c>
      <c r="I14" s="17">
        <f t="shared" si="0"/>
        <v>106.10670194003528</v>
      </c>
      <c r="J14" s="17">
        <f t="shared" si="1"/>
        <v>134.84815272025259</v>
      </c>
      <c r="K14" s="17">
        <f t="shared" si="2"/>
        <v>120.77544282238175</v>
      </c>
      <c r="L14" s="17">
        <f t="shared" si="3"/>
        <v>102.69999331684822</v>
      </c>
      <c r="M14" s="17">
        <f t="shared" si="4"/>
        <v>190.78240859115314</v>
      </c>
      <c r="N14" s="17">
        <f t="shared" si="5"/>
        <v>104.46946630665825</v>
      </c>
      <c r="O14" s="17">
        <f>+H14*$O$3/$H$3</f>
        <v>855.83327764040189</v>
      </c>
      <c r="P14" s="1">
        <f t="shared" si="8"/>
        <v>101.56719057850943</v>
      </c>
      <c r="Q14" s="1">
        <f t="shared" si="9"/>
        <v>129.07900986535256</v>
      </c>
      <c r="R14" s="1">
        <f t="shared" si="10"/>
        <v>115.60836586248</v>
      </c>
      <c r="S14" s="1">
        <f t="shared" si="6"/>
        <v>98.306229511486222</v>
      </c>
      <c r="T14" s="1">
        <f t="shared" si="7"/>
        <v>182.62025770394294</v>
      </c>
      <c r="U14" s="1">
        <f t="shared" si="11"/>
        <v>819.21857926238511</v>
      </c>
    </row>
    <row r="15" spans="1:28" x14ac:dyDescent="0.3">
      <c r="A15" s="2" t="s">
        <v>14</v>
      </c>
      <c r="B15" s="12">
        <v>48.32</v>
      </c>
      <c r="C15" s="13">
        <v>68.681200000000004</v>
      </c>
      <c r="D15" s="14">
        <v>632.78070000000002</v>
      </c>
      <c r="E15" s="15">
        <v>1.6040000000000001</v>
      </c>
      <c r="F15" s="16">
        <v>1.3986000000000001</v>
      </c>
      <c r="G15" s="16">
        <v>182.6</v>
      </c>
      <c r="H15" s="12">
        <v>0.80200000000000005</v>
      </c>
      <c r="I15" s="17">
        <f t="shared" si="0"/>
        <v>106.52557319223986</v>
      </c>
      <c r="J15" s="17">
        <f t="shared" si="1"/>
        <v>132.06348473835814</v>
      </c>
      <c r="K15" s="17">
        <f t="shared" si="2"/>
        <v>115.78663940986536</v>
      </c>
      <c r="L15" s="17">
        <f t="shared" si="3"/>
        <v>107.19775446100381</v>
      </c>
      <c r="M15" s="17">
        <f t="shared" si="4"/>
        <v>178.80337509588341</v>
      </c>
      <c r="N15" s="17">
        <f t="shared" si="5"/>
        <v>104.90032745447235</v>
      </c>
      <c r="O15" s="17">
        <f>+H15*$O$3/$H$3</f>
        <v>893.31462050836512</v>
      </c>
      <c r="P15" s="1">
        <f t="shared" si="8"/>
        <v>101.54932379831978</v>
      </c>
      <c r="Q15" s="1">
        <f t="shared" si="9"/>
        <v>125.89425404384447</v>
      </c>
      <c r="R15" s="1">
        <f t="shared" si="10"/>
        <v>110.37776737171556</v>
      </c>
      <c r="S15" s="1">
        <f t="shared" si="6"/>
        <v>102.19010470441911</v>
      </c>
      <c r="T15" s="1">
        <f t="shared" si="7"/>
        <v>170.45073112234624</v>
      </c>
      <c r="U15" s="1">
        <f t="shared" si="11"/>
        <v>851.58420587015939</v>
      </c>
    </row>
    <row r="16" spans="1:28" x14ac:dyDescent="0.3">
      <c r="A16" s="2" t="s">
        <v>15</v>
      </c>
      <c r="B16" s="12">
        <v>48.77</v>
      </c>
      <c r="C16" s="13">
        <v>72.494600000000005</v>
      </c>
      <c r="D16" s="14">
        <v>612.83870000000002</v>
      </c>
      <c r="E16" s="15">
        <v>1.5976999999999999</v>
      </c>
      <c r="F16" s="16">
        <v>1.7136</v>
      </c>
      <c r="G16" s="16">
        <v>183.93</v>
      </c>
      <c r="H16" s="12">
        <v>0.79884999999999995</v>
      </c>
      <c r="I16" s="17">
        <f t="shared" si="0"/>
        <v>107.51763668430335</v>
      </c>
      <c r="J16" s="17">
        <f t="shared" si="1"/>
        <v>139.39607200679922</v>
      </c>
      <c r="K16" s="17">
        <f t="shared" si="2"/>
        <v>112.13763879541627</v>
      </c>
      <c r="L16" s="17">
        <f t="shared" si="3"/>
        <v>106.77671589921806</v>
      </c>
      <c r="M16" s="17">
        <f t="shared" si="4"/>
        <v>219.07440552288418</v>
      </c>
      <c r="N16" s="17">
        <f t="shared" si="5"/>
        <v>105.66438788992934</v>
      </c>
      <c r="O16" s="17">
        <f>+H16*$O$3/$H$3</f>
        <v>889.80596582681721</v>
      </c>
      <c r="P16" s="1">
        <f t="shared" si="8"/>
        <v>101.75390103646325</v>
      </c>
      <c r="Q16" s="1">
        <f t="shared" si="9"/>
        <v>131.92341789932874</v>
      </c>
      <c r="R16" s="1">
        <f t="shared" si="10"/>
        <v>106.12623707452894</v>
      </c>
      <c r="S16" s="1">
        <f t="shared" si="6"/>
        <v>101.05269905168753</v>
      </c>
      <c r="T16" s="1">
        <f t="shared" si="7"/>
        <v>207.33040705359889</v>
      </c>
      <c r="U16" s="1">
        <f t="shared" si="11"/>
        <v>842.1058254307294</v>
      </c>
    </row>
    <row r="17" spans="1:21" x14ac:dyDescent="0.3">
      <c r="A17" s="2" t="s">
        <v>16</v>
      </c>
      <c r="B17" s="12">
        <v>48.96</v>
      </c>
      <c r="C17" s="13">
        <v>71.009299999999996</v>
      </c>
      <c r="D17" s="14">
        <v>644.3451</v>
      </c>
      <c r="E17" s="15">
        <v>1.5445</v>
      </c>
      <c r="F17" s="16">
        <v>1.9314</v>
      </c>
      <c r="G17" s="16">
        <v>184.7</v>
      </c>
      <c r="H17" s="12">
        <v>0.77224999999999999</v>
      </c>
      <c r="I17" s="17">
        <f t="shared" si="0"/>
        <v>107.93650793650794</v>
      </c>
      <c r="J17" s="17">
        <f t="shared" si="1"/>
        <v>136.54006637670122</v>
      </c>
      <c r="K17" s="17">
        <f t="shared" si="2"/>
        <v>117.90270112412348</v>
      </c>
      <c r="L17" s="17">
        <f t="shared" si="3"/>
        <v>103.2212791552496</v>
      </c>
      <c r="M17" s="17">
        <f t="shared" si="4"/>
        <v>246.91894656098182</v>
      </c>
      <c r="N17" s="17">
        <f t="shared" si="5"/>
        <v>106.10673866835182</v>
      </c>
      <c r="O17" s="17">
        <f>+H17*$O$3/$H$3</f>
        <v>860.17732629374677</v>
      </c>
      <c r="P17" s="1">
        <f t="shared" si="8"/>
        <v>101.72446094481826</v>
      </c>
      <c r="Q17" s="1">
        <f t="shared" si="9"/>
        <v>128.68180484132313</v>
      </c>
      <c r="R17" s="1">
        <f t="shared" si="10"/>
        <v>111.11707192569666</v>
      </c>
      <c r="S17" s="1">
        <f t="shared" si="6"/>
        <v>97.280606727419041</v>
      </c>
      <c r="T17" s="1">
        <f t="shared" si="7"/>
        <v>232.70807270097512</v>
      </c>
      <c r="U17" s="1">
        <f t="shared" si="11"/>
        <v>810.67172272849211</v>
      </c>
    </row>
    <row r="18" spans="1:21" x14ac:dyDescent="0.3">
      <c r="A18" s="2" t="s">
        <v>17</v>
      </c>
      <c r="B18" s="12">
        <v>49.29</v>
      </c>
      <c r="C18" s="13">
        <v>76.441900000000004</v>
      </c>
      <c r="D18" s="14">
        <v>692.50139999999999</v>
      </c>
      <c r="E18" s="15">
        <v>1.5206</v>
      </c>
      <c r="F18" s="16">
        <v>2.3974000000000002</v>
      </c>
      <c r="G18" s="16">
        <v>186.3</v>
      </c>
      <c r="H18" s="12">
        <v>0.76029999999999998</v>
      </c>
      <c r="I18" s="17">
        <f t="shared" si="0"/>
        <v>108.66402116402116</v>
      </c>
      <c r="J18" s="17">
        <f t="shared" si="1"/>
        <v>146.98612857697736</v>
      </c>
      <c r="K18" s="17">
        <f t="shared" si="2"/>
        <v>126.71437338816898</v>
      </c>
      <c r="L18" s="17">
        <f t="shared" si="3"/>
        <v>101.62400588117356</v>
      </c>
      <c r="M18" s="17">
        <f t="shared" si="4"/>
        <v>306.49450268473538</v>
      </c>
      <c r="N18" s="17">
        <f t="shared" si="5"/>
        <v>107.0259091170219</v>
      </c>
      <c r="O18" s="17">
        <f>+H18*$O$3/$H$3</f>
        <v>846.86671567644635</v>
      </c>
      <c r="P18" s="1">
        <f t="shared" si="8"/>
        <v>101.53057522287259</v>
      </c>
      <c r="Q18" s="1">
        <f t="shared" si="9"/>
        <v>137.33695867629871</v>
      </c>
      <c r="R18" s="1">
        <f t="shared" si="10"/>
        <v>118.39597947224141</v>
      </c>
      <c r="S18" s="1">
        <f t="shared" si="6"/>
        <v>94.952714459129794</v>
      </c>
      <c r="T18" s="1">
        <f t="shared" si="7"/>
        <v>286.37411745749802</v>
      </c>
      <c r="U18" s="1">
        <f t="shared" si="11"/>
        <v>791.27262049274827</v>
      </c>
    </row>
    <row r="19" spans="1:21" x14ac:dyDescent="0.3">
      <c r="A19" s="2" t="s">
        <v>18</v>
      </c>
      <c r="B19" s="12">
        <v>49.64</v>
      </c>
      <c r="C19" s="13">
        <v>78.537199999999999</v>
      </c>
      <c r="D19" s="14">
        <v>630.46019999999999</v>
      </c>
      <c r="E19" s="15">
        <v>1.5931</v>
      </c>
      <c r="F19" s="16">
        <v>1.883</v>
      </c>
      <c r="G19" s="16">
        <v>190.81</v>
      </c>
      <c r="H19" s="12">
        <v>0.79654999999999998</v>
      </c>
      <c r="I19" s="17">
        <f t="shared" si="0"/>
        <v>109.43562610229277</v>
      </c>
      <c r="J19" s="17">
        <f t="shared" si="1"/>
        <v>151.01507127996277</v>
      </c>
      <c r="K19" s="17">
        <f t="shared" si="2"/>
        <v>115.36203275427268</v>
      </c>
      <c r="L19" s="17">
        <f t="shared" si="3"/>
        <v>106.46929091759674</v>
      </c>
      <c r="M19" s="17">
        <f t="shared" si="4"/>
        <v>240.73127077473794</v>
      </c>
      <c r="N19" s="17">
        <f t="shared" si="5"/>
        <v>109.61682081921067</v>
      </c>
      <c r="O19" s="17">
        <f>+H19*$O$3/$H$3</f>
        <v>887.24409097997284</v>
      </c>
      <c r="P19" s="1">
        <f t="shared" si="8"/>
        <v>99.834701722268761</v>
      </c>
      <c r="Q19" s="1">
        <f t="shared" si="9"/>
        <v>137.76633015933712</v>
      </c>
      <c r="R19" s="1">
        <f t="shared" si="10"/>
        <v>105.24117730483854</v>
      </c>
      <c r="S19" s="1">
        <f t="shared" si="6"/>
        <v>97.128606834159953</v>
      </c>
      <c r="T19" s="1">
        <f t="shared" si="7"/>
        <v>219.61161523902638</v>
      </c>
      <c r="U19" s="1">
        <f t="shared" si="11"/>
        <v>809.40505695133299</v>
      </c>
    </row>
    <row r="20" spans="1:21" x14ac:dyDescent="0.3">
      <c r="A20" s="2" t="s">
        <v>19</v>
      </c>
      <c r="B20" s="12">
        <v>49.79</v>
      </c>
      <c r="C20" s="13">
        <v>78.110299999999995</v>
      </c>
      <c r="D20" s="14">
        <v>632.69399999999996</v>
      </c>
      <c r="E20" s="15">
        <v>1.6201000000000001</v>
      </c>
      <c r="F20" s="16">
        <v>1.7856000000000001</v>
      </c>
      <c r="G20" s="16">
        <v>188.08</v>
      </c>
      <c r="H20" s="12">
        <v>0.81005000000000005</v>
      </c>
      <c r="I20" s="17">
        <f t="shared" si="0"/>
        <v>109.76631393298059</v>
      </c>
      <c r="J20" s="17">
        <f t="shared" si="1"/>
        <v>150.19420761370759</v>
      </c>
      <c r="K20" s="17">
        <f t="shared" si="2"/>
        <v>115.77077498537068</v>
      </c>
      <c r="L20" s="17">
        <f t="shared" si="3"/>
        <v>108.27374189667849</v>
      </c>
      <c r="M20" s="17">
        <f t="shared" si="4"/>
        <v>228.2792124776272</v>
      </c>
      <c r="N20" s="17">
        <f t="shared" si="5"/>
        <v>108.04848624116735</v>
      </c>
      <c r="O20" s="17">
        <f>+H20*$O$3/$H$3</f>
        <v>902.28118247232078</v>
      </c>
      <c r="P20" s="1">
        <f t="shared" si="8"/>
        <v>101.58986743042287</v>
      </c>
      <c r="Q20" s="1">
        <f t="shared" si="9"/>
        <v>139.00630433495363</v>
      </c>
      <c r="R20" s="1">
        <f t="shared" si="10"/>
        <v>107.14705870748338</v>
      </c>
      <c r="S20" s="1">
        <f t="shared" si="6"/>
        <v>100.20847645658668</v>
      </c>
      <c r="T20" s="1">
        <f t="shared" si="7"/>
        <v>211.27479006795281</v>
      </c>
      <c r="U20" s="1">
        <f t="shared" si="11"/>
        <v>835.07063713822231</v>
      </c>
    </row>
    <row r="21" spans="1:21" x14ac:dyDescent="0.3">
      <c r="A21" s="2" t="s">
        <v>20</v>
      </c>
      <c r="B21" s="12">
        <v>49.96</v>
      </c>
      <c r="C21" s="13">
        <v>88.225200000000001</v>
      </c>
      <c r="D21" s="14">
        <v>622.95680000000004</v>
      </c>
      <c r="E21" s="15">
        <v>1.6875</v>
      </c>
      <c r="F21" s="16">
        <v>2.1017999999999999</v>
      </c>
      <c r="G21" s="16">
        <v>187.31</v>
      </c>
      <c r="H21" s="12">
        <v>0.84375</v>
      </c>
      <c r="I21" s="17">
        <f t="shared" si="0"/>
        <v>110.14109347442681</v>
      </c>
      <c r="J21" s="17">
        <f t="shared" si="1"/>
        <v>169.64361941460828</v>
      </c>
      <c r="K21" s="17">
        <f t="shared" si="2"/>
        <v>113.98905555988611</v>
      </c>
      <c r="L21" s="17">
        <f t="shared" si="3"/>
        <v>112.77818619260843</v>
      </c>
      <c r="M21" s="17">
        <f t="shared" si="4"/>
        <v>268.70365635387367</v>
      </c>
      <c r="N21" s="17">
        <f t="shared" si="5"/>
        <v>107.60613546274487</v>
      </c>
      <c r="O21" s="17">
        <f>+H21*$O$3/$H$3</f>
        <v>939.81821827173701</v>
      </c>
      <c r="P21" s="1">
        <f t="shared" si="8"/>
        <v>102.35577460409735</v>
      </c>
      <c r="Q21" s="1">
        <f t="shared" si="9"/>
        <v>157.6523668330621</v>
      </c>
      <c r="R21" s="1">
        <f t="shared" si="10"/>
        <v>105.93174364053908</v>
      </c>
      <c r="S21" s="1">
        <f t="shared" si="6"/>
        <v>104.8064645269732</v>
      </c>
      <c r="T21" s="1">
        <f t="shared" si="7"/>
        <v>249.71034894836791</v>
      </c>
      <c r="U21" s="1">
        <f t="shared" si="11"/>
        <v>873.38720439144345</v>
      </c>
    </row>
    <row r="22" spans="1:21" x14ac:dyDescent="0.3">
      <c r="A22" s="2" t="s">
        <v>21</v>
      </c>
      <c r="B22" s="12">
        <v>49.98</v>
      </c>
      <c r="C22" s="13">
        <v>100.49299999999999</v>
      </c>
      <c r="D22" s="14">
        <v>539.46090000000004</v>
      </c>
      <c r="E22" s="15">
        <v>1.7142999999999999</v>
      </c>
      <c r="F22" s="16">
        <v>2.2498999999999998</v>
      </c>
      <c r="G22" s="16">
        <v>188.67</v>
      </c>
      <c r="H22" s="12">
        <v>0.85714999999999997</v>
      </c>
      <c r="I22" s="17">
        <f t="shared" si="0"/>
        <v>110.18518518518519</v>
      </c>
      <c r="J22" s="17">
        <f t="shared" si="1"/>
        <v>193.23272994373747</v>
      </c>
      <c r="K22" s="17">
        <f t="shared" si="2"/>
        <v>98.710919444953745</v>
      </c>
      <c r="L22" s="17">
        <f t="shared" si="3"/>
        <v>114.56927086814142</v>
      </c>
      <c r="M22" s="17">
        <f t="shared" si="4"/>
        <v>287.63743288161595</v>
      </c>
      <c r="N22" s="17">
        <f t="shared" si="5"/>
        <v>108.38743034411443</v>
      </c>
      <c r="O22" s="17">
        <f>+H22*$O$3/$H$3</f>
        <v>954.7439239011785</v>
      </c>
      <c r="P22" s="1">
        <f t="shared" si="8"/>
        <v>101.65863775473147</v>
      </c>
      <c r="Q22" s="1">
        <f t="shared" si="9"/>
        <v>178.27964859970521</v>
      </c>
      <c r="R22" s="1">
        <f t="shared" si="10"/>
        <v>91.072294205666509</v>
      </c>
      <c r="S22" s="1">
        <f t="shared" si="6"/>
        <v>105.70346626393902</v>
      </c>
      <c r="T22" s="1">
        <f t="shared" si="7"/>
        <v>265.37895765995063</v>
      </c>
      <c r="U22" s="1">
        <f t="shared" si="11"/>
        <v>880.86221886615851</v>
      </c>
    </row>
    <row r="23" spans="1:21" x14ac:dyDescent="0.3">
      <c r="A23" s="2" t="s">
        <v>22</v>
      </c>
      <c r="B23" s="12">
        <v>50.61</v>
      </c>
      <c r="C23" s="13">
        <v>97.024000000000001</v>
      </c>
      <c r="D23" s="14">
        <v>596.93430000000001</v>
      </c>
      <c r="E23" s="15">
        <v>1.8591</v>
      </c>
      <c r="F23" s="16">
        <v>1.6636</v>
      </c>
      <c r="G23" s="16">
        <v>190.09</v>
      </c>
      <c r="H23" s="12">
        <v>0.92954999999999999</v>
      </c>
      <c r="I23" s="17">
        <f t="shared" si="0"/>
        <v>111.57407407407408</v>
      </c>
      <c r="J23" s="17">
        <f t="shared" si="1"/>
        <v>186.5623714095627</v>
      </c>
      <c r="K23" s="17">
        <f t="shared" si="2"/>
        <v>109.22744095305119</v>
      </c>
      <c r="L23" s="17">
        <f t="shared" si="3"/>
        <v>124.24647463743902</v>
      </c>
      <c r="M23" s="17">
        <f t="shared" si="4"/>
        <v>212.68217847097927</v>
      </c>
      <c r="N23" s="17">
        <f t="shared" si="5"/>
        <v>109.20319411730914</v>
      </c>
      <c r="O23" s="17">
        <f>+H23*$O$3/$H$3</f>
        <v>1035.387288645325</v>
      </c>
      <c r="P23" s="1">
        <f t="shared" si="8"/>
        <v>102.17107198734321</v>
      </c>
      <c r="Q23" s="1">
        <f t="shared" si="9"/>
        <v>170.83966537567773</v>
      </c>
      <c r="R23" s="1">
        <f t="shared" si="10"/>
        <v>100.0222034125815</v>
      </c>
      <c r="S23" s="1">
        <f t="shared" si="6"/>
        <v>113.77549497679524</v>
      </c>
      <c r="T23" s="1">
        <f t="shared" si="7"/>
        <v>194.75820299039063</v>
      </c>
      <c r="U23" s="1">
        <f t="shared" si="11"/>
        <v>948.12912480662681</v>
      </c>
    </row>
    <row r="24" spans="1:21" x14ac:dyDescent="0.3">
      <c r="A24" s="2" t="s">
        <v>23</v>
      </c>
      <c r="B24" s="12">
        <v>50.86</v>
      </c>
      <c r="C24" s="13">
        <v>97.495599999999996</v>
      </c>
      <c r="D24" s="14">
        <v>560.61469999999997</v>
      </c>
      <c r="E24" s="15">
        <v>1.7697000000000001</v>
      </c>
      <c r="F24" s="16">
        <v>1.9439</v>
      </c>
      <c r="G24" s="16">
        <v>196.31</v>
      </c>
      <c r="H24" s="12">
        <v>0.88485000000000003</v>
      </c>
      <c r="I24" s="17">
        <f t="shared" si="0"/>
        <v>112.1252204585538</v>
      </c>
      <c r="J24" s="17">
        <f t="shared" si="1"/>
        <v>187.46918636624093</v>
      </c>
      <c r="K24" s="17">
        <f t="shared" si="2"/>
        <v>102.58165604097887</v>
      </c>
      <c r="L24" s="17">
        <f t="shared" si="3"/>
        <v>118.27173695114617</v>
      </c>
      <c r="M24" s="17">
        <f t="shared" si="4"/>
        <v>248.51700332395805</v>
      </c>
      <c r="N24" s="17">
        <f t="shared" si="5"/>
        <v>112.77646923651405</v>
      </c>
      <c r="O24" s="17">
        <f>+H24*$O$3/$H$3</f>
        <v>985.59780792621802</v>
      </c>
      <c r="P24" s="1">
        <f t="shared" si="8"/>
        <v>99.422531329124652</v>
      </c>
      <c r="Q24" s="1">
        <f t="shared" si="9"/>
        <v>166.23076394871151</v>
      </c>
      <c r="R24" s="1">
        <f t="shared" si="10"/>
        <v>90.96015927386884</v>
      </c>
      <c r="S24" s="1">
        <f t="shared" si="6"/>
        <v>104.87270771272993</v>
      </c>
      <c r="T24" s="1">
        <f t="shared" si="7"/>
        <v>220.36246125312707</v>
      </c>
      <c r="U24" s="1">
        <f t="shared" si="11"/>
        <v>873.93923093941601</v>
      </c>
    </row>
    <row r="25" spans="1:21" x14ac:dyDescent="0.3">
      <c r="A25" s="2" t="s">
        <v>24</v>
      </c>
      <c r="B25" s="12">
        <v>51.07</v>
      </c>
      <c r="C25" s="13">
        <v>102.521</v>
      </c>
      <c r="D25" s="14">
        <v>545.17759999999998</v>
      </c>
      <c r="E25" s="15">
        <v>1.8273999999999999</v>
      </c>
      <c r="F25" s="16">
        <v>1.9205000000000001</v>
      </c>
      <c r="G25" s="16">
        <v>199.7</v>
      </c>
      <c r="H25" s="12">
        <v>1.8273999999999999</v>
      </c>
      <c r="I25" s="17">
        <f t="shared" si="0"/>
        <v>112.58818342151676</v>
      </c>
      <c r="J25" s="17">
        <f t="shared" si="1"/>
        <v>197.13226499917317</v>
      </c>
      <c r="K25" s="17">
        <f t="shared" si="2"/>
        <v>99.756965067891301</v>
      </c>
      <c r="L25" s="17">
        <f t="shared" si="3"/>
        <v>122.12791552496157</v>
      </c>
      <c r="M25" s="17">
        <f t="shared" si="4"/>
        <v>245.52544106366659</v>
      </c>
      <c r="N25" s="17">
        <f t="shared" si="5"/>
        <v>114.72396162463377</v>
      </c>
      <c r="O25" s="17">
        <f>+H25*$O$3/$H$3</f>
        <v>2035.4652587493595</v>
      </c>
      <c r="P25" s="1">
        <f t="shared" si="8"/>
        <v>98.138332940327601</v>
      </c>
      <c r="Q25" s="1">
        <f t="shared" si="9"/>
        <v>171.83181456387618</v>
      </c>
      <c r="R25" s="1">
        <f t="shared" si="10"/>
        <v>86.95390540494661</v>
      </c>
      <c r="S25" s="1">
        <f t="shared" si="6"/>
        <v>106.45371184491768</v>
      </c>
      <c r="T25" s="1">
        <f t="shared" si="7"/>
        <v>214.01408876290654</v>
      </c>
      <c r="U25" s="1">
        <f t="shared" si="11"/>
        <v>1774.2285307486277</v>
      </c>
    </row>
    <row r="26" spans="1:21" x14ac:dyDescent="0.3">
      <c r="A26" s="2" t="s">
        <v>25</v>
      </c>
      <c r="B26" s="12">
        <v>51.24</v>
      </c>
      <c r="C26" s="13">
        <v>94.498000000000005</v>
      </c>
      <c r="D26" s="14">
        <v>512.6662</v>
      </c>
      <c r="E26" s="15">
        <v>1.8839999999999999</v>
      </c>
      <c r="F26" s="16">
        <v>1.6785000000000001</v>
      </c>
      <c r="G26" s="16">
        <v>200.85</v>
      </c>
      <c r="H26" s="12">
        <v>3.7679999999999998</v>
      </c>
      <c r="I26" s="17">
        <f t="shared" si="0"/>
        <v>112.96296296296296</v>
      </c>
      <c r="J26" s="17">
        <f t="shared" si="1"/>
        <v>181.70525821921234</v>
      </c>
      <c r="K26" s="17">
        <f t="shared" si="2"/>
        <v>93.808007161131684</v>
      </c>
      <c r="L26" s="17">
        <f t="shared" si="3"/>
        <v>125.91057942925883</v>
      </c>
      <c r="M26" s="17">
        <f t="shared" si="4"/>
        <v>214.58706213244696</v>
      </c>
      <c r="N26" s="17">
        <f t="shared" si="5"/>
        <v>115.38461538461539</v>
      </c>
      <c r="O26" s="17">
        <f>+H26*$O$3/$H$3</f>
        <v>4197.0193143086271</v>
      </c>
      <c r="P26" s="1">
        <f t="shared" si="8"/>
        <v>97.901234567901227</v>
      </c>
      <c r="Q26" s="1">
        <f t="shared" si="9"/>
        <v>157.47789045665067</v>
      </c>
      <c r="R26" s="1">
        <f t="shared" si="10"/>
        <v>81.300272872980798</v>
      </c>
      <c r="S26" s="1">
        <f t="shared" si="6"/>
        <v>109.12250217202433</v>
      </c>
      <c r="T26" s="1">
        <f t="shared" si="7"/>
        <v>185.97545384812068</v>
      </c>
      <c r="U26" s="1">
        <f t="shared" si="11"/>
        <v>3637.416739067477</v>
      </c>
    </row>
    <row r="27" spans="1:21" x14ac:dyDescent="0.3">
      <c r="A27" s="2" t="s">
        <v>26</v>
      </c>
      <c r="B27" s="12">
        <v>51.72</v>
      </c>
      <c r="C27" s="13">
        <v>99.138000000000005</v>
      </c>
      <c r="D27" s="14">
        <v>571.71339999999998</v>
      </c>
      <c r="E27" s="15">
        <v>1.7761</v>
      </c>
      <c r="F27" s="16">
        <v>1.8958999999999999</v>
      </c>
      <c r="G27" s="16">
        <v>201.98</v>
      </c>
      <c r="H27" s="12">
        <v>5.3283000000000005</v>
      </c>
      <c r="I27" s="17">
        <f t="shared" si="0"/>
        <v>114.02116402116403</v>
      </c>
      <c r="J27" s="17">
        <f t="shared" si="1"/>
        <v>190.62727136379894</v>
      </c>
      <c r="K27" s="17">
        <f t="shared" si="2"/>
        <v>104.61250365503896</v>
      </c>
      <c r="L27" s="17">
        <f t="shared" si="3"/>
        <v>118.69945866470628</v>
      </c>
      <c r="M27" s="17">
        <f t="shared" si="4"/>
        <v>242.38046535412937</v>
      </c>
      <c r="N27" s="17">
        <f t="shared" si="5"/>
        <v>116.03377951398863</v>
      </c>
      <c r="O27" s="17">
        <f>+H27*$O$3/$H$3</f>
        <v>5934.9729332353145</v>
      </c>
      <c r="P27" s="1">
        <f t="shared" si="8"/>
        <v>98.26549173761768</v>
      </c>
      <c r="Q27" s="1">
        <f t="shared" si="9"/>
        <v>164.28601409197188</v>
      </c>
      <c r="R27" s="1">
        <f t="shared" si="10"/>
        <v>90.156938861434952</v>
      </c>
      <c r="S27" s="1">
        <f t="shared" si="6"/>
        <v>102.29733027906438</v>
      </c>
      <c r="T27" s="1">
        <f t="shared" si="7"/>
        <v>208.88784832257298</v>
      </c>
      <c r="U27" s="1">
        <f t="shared" si="11"/>
        <v>5114.8665139532186</v>
      </c>
    </row>
    <row r="28" spans="1:21" x14ac:dyDescent="0.3">
      <c r="A28" s="2" t="s">
        <v>27</v>
      </c>
      <c r="B28" s="12">
        <v>52.46</v>
      </c>
      <c r="C28" s="13">
        <v>95.54</v>
      </c>
      <c r="D28" s="14">
        <v>607.21230000000003</v>
      </c>
      <c r="E28" s="15">
        <v>1.7471000000000001</v>
      </c>
      <c r="F28" s="16">
        <v>1.9519</v>
      </c>
      <c r="G28" s="16">
        <v>203.12</v>
      </c>
      <c r="H28" s="12">
        <v>6.9884000000000004</v>
      </c>
      <c r="I28" s="17">
        <f t="shared" si="0"/>
        <v>115.65255731922399</v>
      </c>
      <c r="J28" s="17">
        <f t="shared" si="1"/>
        <v>183.70886548142337</v>
      </c>
      <c r="K28" s="17">
        <f t="shared" si="2"/>
        <v>111.1081163274022</v>
      </c>
      <c r="L28" s="17">
        <f t="shared" si="3"/>
        <v>116.76134465013702</v>
      </c>
      <c r="M28" s="17">
        <f t="shared" si="4"/>
        <v>249.53975965226283</v>
      </c>
      <c r="N28" s="17">
        <f t="shared" si="5"/>
        <v>116.68868845866606</v>
      </c>
      <c r="O28" s="17">
        <f>+H28*$O$3/$H$3</f>
        <v>7784.0896433424678</v>
      </c>
      <c r="P28" s="1">
        <f t="shared" si="8"/>
        <v>99.112055201640999</v>
      </c>
      <c r="Q28" s="1">
        <f t="shared" si="9"/>
        <v>157.43502468664516</v>
      </c>
      <c r="R28" s="1">
        <f t="shared" si="10"/>
        <v>95.217555184673586</v>
      </c>
      <c r="S28" s="1">
        <f t="shared" si="6"/>
        <v>100.06226498251945</v>
      </c>
      <c r="T28" s="1">
        <f t="shared" si="7"/>
        <v>213.85085645268504</v>
      </c>
      <c r="U28" s="1">
        <f t="shared" si="11"/>
        <v>6670.8176655012967</v>
      </c>
    </row>
    <row r="29" spans="1:21" x14ac:dyDescent="0.3">
      <c r="A29" s="2" t="s">
        <v>28</v>
      </c>
      <c r="B29" s="12">
        <v>52.97</v>
      </c>
      <c r="C29" s="13">
        <v>95.477999999999994</v>
      </c>
      <c r="D29" s="14">
        <v>624.23040000000003</v>
      </c>
      <c r="E29" s="15">
        <v>1.7805</v>
      </c>
      <c r="F29" s="16">
        <v>1.8438000000000001</v>
      </c>
      <c r="G29" s="16">
        <v>203.96</v>
      </c>
      <c r="H29" s="12">
        <v>8.9024999999999999</v>
      </c>
      <c r="I29" s="17">
        <f t="shared" si="0"/>
        <v>116.77689594356261</v>
      </c>
      <c r="J29" s="17">
        <f t="shared" si="1"/>
        <v>183.58964892647413</v>
      </c>
      <c r="K29" s="17">
        <f t="shared" si="2"/>
        <v>114.2220997471573</v>
      </c>
      <c r="L29" s="17">
        <f t="shared" si="3"/>
        <v>118.99351734277886</v>
      </c>
      <c r="M29" s="17">
        <f t="shared" si="4"/>
        <v>235.71976476604451</v>
      </c>
      <c r="N29" s="17">
        <f t="shared" si="5"/>
        <v>117.17125294421785</v>
      </c>
      <c r="O29" s="17">
        <f>+H29*$O$3/$H$3</f>
        <v>9916.1264452315718</v>
      </c>
      <c r="P29" s="1">
        <f t="shared" si="8"/>
        <v>99.663435364267215</v>
      </c>
      <c r="Q29" s="1">
        <f t="shared" si="9"/>
        <v>156.68489011880442</v>
      </c>
      <c r="R29" s="1">
        <f t="shared" si="10"/>
        <v>97.483040316668308</v>
      </c>
      <c r="S29" s="1">
        <f t="shared" si="6"/>
        <v>101.55521457078601</v>
      </c>
      <c r="T29" s="1">
        <f t="shared" si="7"/>
        <v>201.17542387147168</v>
      </c>
      <c r="U29" s="1">
        <f t="shared" si="11"/>
        <v>8462.9345475655009</v>
      </c>
    </row>
    <row r="30" spans="1:21" x14ac:dyDescent="0.3">
      <c r="A30" s="2" t="s">
        <v>29</v>
      </c>
      <c r="B30" s="12">
        <v>53.64</v>
      </c>
      <c r="C30" s="13">
        <v>94.105999999999995</v>
      </c>
      <c r="D30" s="14">
        <v>600.10419999999999</v>
      </c>
      <c r="E30" s="15">
        <v>1.7554000000000001</v>
      </c>
      <c r="F30" s="16">
        <v>1.7549999999999999</v>
      </c>
      <c r="G30" s="16">
        <v>207.05</v>
      </c>
      <c r="H30" s="12">
        <v>10.532400000000001</v>
      </c>
      <c r="I30" s="17">
        <f t="shared" si="0"/>
        <v>118.25396825396825</v>
      </c>
      <c r="J30" s="17">
        <f t="shared" si="1"/>
        <v>180.95150193630758</v>
      </c>
      <c r="K30" s="17">
        <f t="shared" si="2"/>
        <v>109.80747139371621</v>
      </c>
      <c r="L30" s="17">
        <f t="shared" si="3"/>
        <v>117.3160462474103</v>
      </c>
      <c r="M30" s="17">
        <f t="shared" si="4"/>
        <v>224.36716952186143</v>
      </c>
      <c r="N30" s="17">
        <f t="shared" si="5"/>
        <v>118.94640087321193</v>
      </c>
      <c r="O30" s="17">
        <f>+H30*$O$3/$H$3</f>
        <v>11731.604624741029</v>
      </c>
      <c r="P30" s="1">
        <f t="shared" si="8"/>
        <v>99.417861646791849</v>
      </c>
      <c r="Q30" s="1">
        <f t="shared" si="9"/>
        <v>152.12860633688993</v>
      </c>
      <c r="R30" s="1">
        <f t="shared" si="10"/>
        <v>92.316766701300082</v>
      </c>
      <c r="S30" s="1">
        <f t="shared" si="6"/>
        <v>98.629336731643136</v>
      </c>
      <c r="T30" s="1">
        <f t="shared" si="7"/>
        <v>188.62880076633866</v>
      </c>
      <c r="U30" s="1">
        <f t="shared" si="11"/>
        <v>9862.9336731643125</v>
      </c>
    </row>
    <row r="31" spans="1:21" x14ac:dyDescent="0.3">
      <c r="A31" s="2" t="s">
        <v>30</v>
      </c>
      <c r="B31" s="12">
        <v>54.25</v>
      </c>
      <c r="C31" s="13">
        <v>93.266000000000005</v>
      </c>
      <c r="D31" s="14">
        <v>550.99329999999998</v>
      </c>
      <c r="E31" s="15">
        <v>1.8651</v>
      </c>
      <c r="F31" s="16">
        <v>1.6558999999999999</v>
      </c>
      <c r="G31" s="16">
        <v>206.61</v>
      </c>
      <c r="H31" s="12">
        <v>13.0557</v>
      </c>
      <c r="I31" s="17">
        <f t="shared" si="0"/>
        <v>119.59876543209877</v>
      </c>
      <c r="J31" s="17">
        <f t="shared" si="1"/>
        <v>179.33630990151175</v>
      </c>
      <c r="K31" s="17">
        <f t="shared" si="2"/>
        <v>100.82112577762211</v>
      </c>
      <c r="L31" s="17">
        <f t="shared" si="3"/>
        <v>124.64746374390162</v>
      </c>
      <c r="M31" s="17">
        <f t="shared" si="4"/>
        <v>211.69777550498594</v>
      </c>
      <c r="N31" s="17">
        <f t="shared" si="5"/>
        <v>118.69362899982767</v>
      </c>
      <c r="O31" s="17">
        <f>+H31*$O$3/$H$3</f>
        <v>14542.204103455189</v>
      </c>
      <c r="P31" s="1">
        <f t="shared" si="8"/>
        <v>100.76258215364906</v>
      </c>
      <c r="Q31" s="1">
        <f t="shared" si="9"/>
        <v>151.09177418593558</v>
      </c>
      <c r="R31" s="1">
        <f t="shared" si="10"/>
        <v>84.942323043950836</v>
      </c>
      <c r="S31" s="1">
        <f t="shared" si="6"/>
        <v>105.01613674991992</v>
      </c>
      <c r="T31" s="1">
        <f t="shared" si="7"/>
        <v>178.3564773348478</v>
      </c>
      <c r="U31" s="1">
        <f t="shared" si="11"/>
        <v>12251.88262082399</v>
      </c>
    </row>
    <row r="32" spans="1:21" x14ac:dyDescent="0.3">
      <c r="A32" s="2" t="s">
        <v>31</v>
      </c>
      <c r="B32" s="12">
        <v>54.73</v>
      </c>
      <c r="C32" s="13">
        <v>92.816999999999993</v>
      </c>
      <c r="D32" s="14">
        <v>625.43489999999997</v>
      </c>
      <c r="E32" s="15">
        <v>1.8076000000000001</v>
      </c>
      <c r="F32" s="16">
        <v>1.597</v>
      </c>
      <c r="G32" s="16">
        <v>204.76</v>
      </c>
      <c r="H32" s="12">
        <v>14.460800000000001</v>
      </c>
      <c r="I32" s="17">
        <f t="shared" si="0"/>
        <v>120.65696649029982</v>
      </c>
      <c r="J32" s="17">
        <f t="shared" si="1"/>
        <v>178.47295130196014</v>
      </c>
      <c r="K32" s="17">
        <f t="shared" si="2"/>
        <v>114.44249996980818</v>
      </c>
      <c r="L32" s="17">
        <f t="shared" si="3"/>
        <v>120.80465147363498</v>
      </c>
      <c r="M32" s="17">
        <f t="shared" si="4"/>
        <v>204.16773203784197</v>
      </c>
      <c r="N32" s="17">
        <f t="shared" si="5"/>
        <v>117.63083816855288</v>
      </c>
      <c r="O32" s="17">
        <f>+H32*$O$3/$H$3</f>
        <v>16107.286863151332</v>
      </c>
      <c r="P32" s="1">
        <f t="shared" si="8"/>
        <v>102.57256376717372</v>
      </c>
      <c r="Q32" s="1">
        <f t="shared" si="9"/>
        <v>151.72292749136648</v>
      </c>
      <c r="R32" s="1">
        <f t="shared" si="10"/>
        <v>97.289538824694816</v>
      </c>
      <c r="S32" s="1">
        <f t="shared" si="6"/>
        <v>102.69811331322347</v>
      </c>
      <c r="T32" s="1">
        <f t="shared" si="7"/>
        <v>173.56650281220527</v>
      </c>
      <c r="U32" s="1">
        <f t="shared" si="11"/>
        <v>13693.081775096465</v>
      </c>
    </row>
    <row r="33" spans="1:21" x14ac:dyDescent="0.3">
      <c r="A33" s="2" t="s">
        <v>32</v>
      </c>
      <c r="B33" s="12">
        <v>55.08</v>
      </c>
      <c r="C33" s="13">
        <v>92.994</v>
      </c>
      <c r="D33" s="14">
        <v>642.59540000000004</v>
      </c>
      <c r="E33" s="15">
        <v>1.7930999999999999</v>
      </c>
      <c r="F33" s="16">
        <v>1.6107</v>
      </c>
      <c r="G33" s="16">
        <v>204.29</v>
      </c>
      <c r="H33" s="12">
        <v>16.137899999999998</v>
      </c>
      <c r="I33" s="17">
        <f t="shared" si="0"/>
        <v>121.42857142857143</v>
      </c>
      <c r="J33" s="17">
        <f t="shared" si="1"/>
        <v>178.81329533786356</v>
      </c>
      <c r="K33" s="17">
        <f t="shared" si="2"/>
        <v>117.58253983763758</v>
      </c>
      <c r="L33" s="17">
        <f t="shared" si="3"/>
        <v>119.83559446635033</v>
      </c>
      <c r="M33" s="17">
        <f t="shared" si="4"/>
        <v>205.9192022500639</v>
      </c>
      <c r="N33" s="17">
        <f t="shared" si="5"/>
        <v>117.36083184925604</v>
      </c>
      <c r="O33" s="17">
        <f>+H33*$O$3/$H$3</f>
        <v>17975.339169952549</v>
      </c>
      <c r="P33" s="1">
        <f t="shared" si="8"/>
        <v>103.46601120256219</v>
      </c>
      <c r="Q33" s="1">
        <f t="shared" si="9"/>
        <v>152.36198697666021</v>
      </c>
      <c r="R33" s="1">
        <f t="shared" si="10"/>
        <v>100.18891139819655</v>
      </c>
      <c r="S33" s="1">
        <f t="shared" si="6"/>
        <v>102.10867849017377</v>
      </c>
      <c r="T33" s="1">
        <f t="shared" si="7"/>
        <v>175.45819930328761</v>
      </c>
      <c r="U33" s="1">
        <f t="shared" si="11"/>
        <v>15316.301773526067</v>
      </c>
    </row>
    <row r="34" spans="1:21" x14ac:dyDescent="0.3">
      <c r="A34" s="2" t="s">
        <v>33</v>
      </c>
      <c r="B34" s="12">
        <v>55.37</v>
      </c>
      <c r="C34" s="13">
        <v>98.748000000000005</v>
      </c>
      <c r="D34" s="14">
        <v>673.67949999999996</v>
      </c>
      <c r="E34" s="15">
        <v>1.8166</v>
      </c>
      <c r="F34" s="16">
        <v>1.8513999999999999</v>
      </c>
      <c r="G34" s="16">
        <v>205.43</v>
      </c>
      <c r="H34" s="12">
        <v>18.166</v>
      </c>
      <c r="I34" s="17">
        <f t="shared" si="0"/>
        <v>122.0679012345679</v>
      </c>
      <c r="J34" s="17">
        <f t="shared" si="1"/>
        <v>189.87736077621517</v>
      </c>
      <c r="K34" s="17">
        <f t="shared" si="2"/>
        <v>123.27032942742784</v>
      </c>
      <c r="L34" s="17">
        <f t="shared" si="3"/>
        <v>121.40613513332887</v>
      </c>
      <c r="M34" s="17">
        <f t="shared" si="4"/>
        <v>236.69138327793402</v>
      </c>
      <c r="N34" s="17">
        <f t="shared" si="5"/>
        <v>118.01574079393347</v>
      </c>
      <c r="O34" s="17">
        <f>+H34*$O$3/$H$3</f>
        <v>20234.355855554815</v>
      </c>
      <c r="P34" s="1">
        <f t="shared" si="8"/>
        <v>103.43357624446885</v>
      </c>
      <c r="Q34" s="1">
        <f t="shared" si="9"/>
        <v>160.89155522716143</v>
      </c>
      <c r="R34" s="1">
        <f t="shared" si="10"/>
        <v>104.45244727368137</v>
      </c>
      <c r="S34" s="1">
        <f t="shared" si="6"/>
        <v>102.87283231591569</v>
      </c>
      <c r="T34" s="1">
        <f t="shared" si="7"/>
        <v>200.55916412982512</v>
      </c>
      <c r="U34" s="1">
        <f t="shared" si="11"/>
        <v>17145.472052652614</v>
      </c>
    </row>
    <row r="35" spans="1:21" x14ac:dyDescent="0.3">
      <c r="A35" s="2" t="s">
        <v>34</v>
      </c>
      <c r="B35" s="12">
        <v>55.5</v>
      </c>
      <c r="C35" s="13">
        <v>102.776</v>
      </c>
      <c r="D35" s="14">
        <v>663.96709999999996</v>
      </c>
      <c r="E35" s="15">
        <v>1.7944</v>
      </c>
      <c r="F35" s="16">
        <v>1.988</v>
      </c>
      <c r="G35" s="16">
        <v>207.55</v>
      </c>
      <c r="H35" s="12">
        <v>19.738399999999999</v>
      </c>
      <c r="I35" s="17">
        <f t="shared" si="0"/>
        <v>122.35449735449735</v>
      </c>
      <c r="J35" s="17">
        <f t="shared" si="1"/>
        <v>197.62259115259334</v>
      </c>
      <c r="K35" s="17">
        <f t="shared" si="2"/>
        <v>121.49314792267528</v>
      </c>
      <c r="L35" s="17">
        <f t="shared" si="3"/>
        <v>119.92247543941723</v>
      </c>
      <c r="M35" s="17">
        <f t="shared" si="4"/>
        <v>254.15494758373819</v>
      </c>
      <c r="N35" s="17">
        <f t="shared" si="5"/>
        <v>119.23364163842133</v>
      </c>
      <c r="O35" s="17">
        <f>+H35*$O$3/$H$3</f>
        <v>21985.787163893157</v>
      </c>
      <c r="P35" s="1">
        <f t="shared" si="8"/>
        <v>102.61742883400315</v>
      </c>
      <c r="Q35" s="1">
        <f t="shared" si="9"/>
        <v>165.74398671130774</v>
      </c>
      <c r="R35" s="1">
        <f t="shared" si="10"/>
        <v>101.89502413346223</v>
      </c>
      <c r="S35" s="1">
        <f t="shared" si="6"/>
        <v>100.57771765713974</v>
      </c>
      <c r="T35" s="1">
        <f t="shared" si="7"/>
        <v>213.15707890099401</v>
      </c>
      <c r="U35" s="1">
        <f t="shared" si="11"/>
        <v>18439.248237142285</v>
      </c>
    </row>
    <row r="36" spans="1:21" x14ac:dyDescent="0.3">
      <c r="A36" s="2" t="s">
        <v>35</v>
      </c>
      <c r="B36" s="12">
        <v>55.73</v>
      </c>
      <c r="C36" s="13">
        <v>99.045000000000002</v>
      </c>
      <c r="D36" s="14">
        <v>725.28970000000004</v>
      </c>
      <c r="E36" s="15">
        <v>1.7916000000000001</v>
      </c>
      <c r="F36" s="16">
        <v>1.8582000000000001</v>
      </c>
      <c r="G36" s="16">
        <v>211.62</v>
      </c>
      <c r="H36" s="12">
        <v>21.499200000000002</v>
      </c>
      <c r="I36" s="17">
        <f t="shared" si="0"/>
        <v>122.8615520282187</v>
      </c>
      <c r="J36" s="17">
        <f t="shared" si="1"/>
        <v>190.44844653137511</v>
      </c>
      <c r="K36" s="17">
        <f t="shared" si="2"/>
        <v>132.71399864374723</v>
      </c>
      <c r="L36" s="17">
        <f t="shared" si="3"/>
        <v>119.73534718973468</v>
      </c>
      <c r="M36" s="17">
        <f t="shared" si="4"/>
        <v>237.5607261569931</v>
      </c>
      <c r="N36" s="17">
        <f t="shared" si="5"/>
        <v>121.57178146722583</v>
      </c>
      <c r="O36" s="17">
        <f>+H36*$O$3/$H$3</f>
        <v>23947.069437946939</v>
      </c>
      <c r="P36" s="1">
        <f t="shared" si="8"/>
        <v>101.0609127755034</v>
      </c>
      <c r="Q36" s="1">
        <f t="shared" si="9"/>
        <v>156.65514170549318</v>
      </c>
      <c r="R36" s="1">
        <f t="shared" si="10"/>
        <v>109.16513441034439</v>
      </c>
      <c r="S36" s="1">
        <f t="shared" si="6"/>
        <v>98.489423898105642</v>
      </c>
      <c r="T36" s="1">
        <f t="shared" si="7"/>
        <v>195.40778566367919</v>
      </c>
      <c r="U36" s="1">
        <f t="shared" si="11"/>
        <v>19697.884779621127</v>
      </c>
    </row>
    <row r="37" spans="1:21" x14ac:dyDescent="0.3">
      <c r="A37" s="2" t="s">
        <v>36</v>
      </c>
      <c r="B37" s="12">
        <v>56.03</v>
      </c>
      <c r="C37" s="13">
        <v>99.192999999999998</v>
      </c>
      <c r="D37" s="14">
        <v>730.58510000000001</v>
      </c>
      <c r="E37" s="15">
        <v>1.7853000000000001</v>
      </c>
      <c r="F37" s="16">
        <v>1.9114</v>
      </c>
      <c r="G37" s="16">
        <v>212.42</v>
      </c>
      <c r="H37" s="12">
        <v>23.2089</v>
      </c>
      <c r="I37" s="17">
        <f t="shared" si="0"/>
        <v>123.52292768959435</v>
      </c>
      <c r="J37" s="17">
        <f t="shared" si="1"/>
        <v>190.73302798512483</v>
      </c>
      <c r="K37" s="17">
        <f t="shared" si="2"/>
        <v>133.68295450844252</v>
      </c>
      <c r="L37" s="17">
        <f t="shared" si="3"/>
        <v>119.31430862794895</v>
      </c>
      <c r="M37" s="17">
        <f t="shared" si="4"/>
        <v>244.36205574021989</v>
      </c>
      <c r="N37" s="17">
        <f t="shared" si="5"/>
        <v>122.03136669156088</v>
      </c>
      <c r="O37" s="17">
        <f>+H37*$O$3/$H$3</f>
        <v>25851.433536055603</v>
      </c>
      <c r="P37" s="1">
        <f t="shared" si="8"/>
        <v>101.22227672972267</v>
      </c>
      <c r="Q37" s="1">
        <f t="shared" si="9"/>
        <v>156.29836259001354</v>
      </c>
      <c r="R37" s="1">
        <f t="shared" si="10"/>
        <v>109.5480269809085</v>
      </c>
      <c r="S37" s="1">
        <f t="shared" si="6"/>
        <v>97.773475674922665</v>
      </c>
      <c r="T37" s="1">
        <f t="shared" si="7"/>
        <v>200.24528313106146</v>
      </c>
      <c r="U37" s="1">
        <f t="shared" si="11"/>
        <v>21184.253062899908</v>
      </c>
    </row>
    <row r="38" spans="1:21" x14ac:dyDescent="0.3">
      <c r="A38" s="2" t="s">
        <v>37</v>
      </c>
      <c r="B38" s="12">
        <v>56.41</v>
      </c>
      <c r="C38" s="13">
        <v>95.320999999999998</v>
      </c>
      <c r="D38" s="14">
        <v>782.08439999999996</v>
      </c>
      <c r="E38" s="15">
        <v>1.7817000000000001</v>
      </c>
      <c r="F38" s="16">
        <v>1.7369000000000001</v>
      </c>
      <c r="G38" s="16">
        <v>213.23</v>
      </c>
      <c r="H38" s="12">
        <v>24.9438</v>
      </c>
      <c r="I38" s="17">
        <f t="shared" si="0"/>
        <v>124.36067019400353</v>
      </c>
      <c r="J38" s="17">
        <f t="shared" si="1"/>
        <v>183.28776184378017</v>
      </c>
      <c r="K38" s="17">
        <f t="shared" si="2"/>
        <v>143.10633116794003</v>
      </c>
      <c r="L38" s="17">
        <f t="shared" si="3"/>
        <v>119.07371516407139</v>
      </c>
      <c r="M38" s="17">
        <f t="shared" si="4"/>
        <v>222.05318332907186</v>
      </c>
      <c r="N38" s="17">
        <f t="shared" si="5"/>
        <v>122.4966967312001</v>
      </c>
      <c r="O38" s="17">
        <f>+H38*$O$3/$H$3</f>
        <v>27783.866871616658</v>
      </c>
      <c r="P38" s="1">
        <f t="shared" si="8"/>
        <v>101.52165202208974</v>
      </c>
      <c r="Q38" s="1">
        <f t="shared" si="9"/>
        <v>149.62669748228117</v>
      </c>
      <c r="R38" s="1">
        <f t="shared" si="10"/>
        <v>116.82464506121708</v>
      </c>
      <c r="S38" s="1">
        <f t="shared" si="6"/>
        <v>97.205653982131523</v>
      </c>
      <c r="T38" s="1">
        <f t="shared" si="7"/>
        <v>181.2727928625969</v>
      </c>
      <c r="U38" s="1">
        <f t="shared" si="11"/>
        <v>22681.319262497356</v>
      </c>
    </row>
    <row r="39" spans="1:21" x14ac:dyDescent="0.3">
      <c r="A39" s="2" t="s">
        <v>38</v>
      </c>
      <c r="B39" s="12">
        <v>56.86</v>
      </c>
      <c r="C39" s="13">
        <v>93.95</v>
      </c>
      <c r="D39" s="14">
        <v>787.8347</v>
      </c>
      <c r="E39" s="15">
        <v>1.7568999999999999</v>
      </c>
      <c r="F39" s="16">
        <v>1.7761</v>
      </c>
      <c r="G39" s="16">
        <v>216.74</v>
      </c>
      <c r="H39" s="12">
        <v>26.353499999999997</v>
      </c>
      <c r="I39" s="17">
        <f t="shared" si="0"/>
        <v>125.35273368606703</v>
      </c>
      <c r="J39" s="17">
        <f t="shared" si="1"/>
        <v>180.65153770127407</v>
      </c>
      <c r="K39" s="17">
        <f t="shared" si="2"/>
        <v>144.15852494154683</v>
      </c>
      <c r="L39" s="17">
        <f t="shared" si="3"/>
        <v>117.41629352402593</v>
      </c>
      <c r="M39" s="17">
        <f t="shared" si="4"/>
        <v>227.06468933776529</v>
      </c>
      <c r="N39" s="17">
        <f t="shared" si="5"/>
        <v>124.51312690297007</v>
      </c>
      <c r="O39" s="17">
        <f>+H39*$O$3/$H$3</f>
        <v>29354.073381006478</v>
      </c>
      <c r="P39" s="1">
        <f t="shared" si="8"/>
        <v>100.67431186091025</v>
      </c>
      <c r="Q39" s="1">
        <f t="shared" si="9"/>
        <v>145.08633924361342</v>
      </c>
      <c r="R39" s="1">
        <f t="shared" si="10"/>
        <v>115.77777261499979</v>
      </c>
      <c r="S39" s="1">
        <f t="shared" si="6"/>
        <v>94.300333181356436</v>
      </c>
      <c r="T39" s="1">
        <f t="shared" si="7"/>
        <v>182.36204887434161</v>
      </c>
      <c r="U39" s="1">
        <f t="shared" si="11"/>
        <v>23575.083295339104</v>
      </c>
    </row>
    <row r="40" spans="1:21" x14ac:dyDescent="0.3">
      <c r="A40" s="2" t="s">
        <v>39</v>
      </c>
      <c r="B40" s="12">
        <v>57.6</v>
      </c>
      <c r="C40" s="13">
        <v>91.417000000000002</v>
      </c>
      <c r="D40" s="14">
        <v>793.33669999999995</v>
      </c>
      <c r="E40" s="15">
        <v>1.7979000000000001</v>
      </c>
      <c r="F40" s="16">
        <v>1.6511</v>
      </c>
      <c r="G40" s="16">
        <v>217.39</v>
      </c>
      <c r="H40" s="12">
        <v>28.766400000000001</v>
      </c>
      <c r="I40" s="17">
        <f t="shared" si="0"/>
        <v>126.98412698412699</v>
      </c>
      <c r="J40" s="17">
        <f t="shared" si="1"/>
        <v>175.78096457730041</v>
      </c>
      <c r="K40" s="17">
        <f t="shared" si="2"/>
        <v>145.1652846136308</v>
      </c>
      <c r="L40" s="17">
        <f t="shared" si="3"/>
        <v>120.15638575152042</v>
      </c>
      <c r="M40" s="17">
        <f t="shared" si="4"/>
        <v>211.0841217080031</v>
      </c>
      <c r="N40" s="17">
        <f t="shared" si="5"/>
        <v>124.8865398977423</v>
      </c>
      <c r="O40" s="17">
        <f>+H40*$O$3/$H$3</f>
        <v>32041.702867072112</v>
      </c>
      <c r="P40" s="1">
        <f t="shared" si="8"/>
        <v>101.67959420454935</v>
      </c>
      <c r="Q40" s="1">
        <f t="shared" si="9"/>
        <v>140.75253003344531</v>
      </c>
      <c r="R40" s="1">
        <f t="shared" si="10"/>
        <v>116.23773445280239</v>
      </c>
      <c r="S40" s="1">
        <f t="shared" si="6"/>
        <v>96.212438786361645</v>
      </c>
      <c r="T40" s="1">
        <f t="shared" si="7"/>
        <v>169.02071422656098</v>
      </c>
      <c r="U40" s="1">
        <f t="shared" si="11"/>
        <v>25656.650343029771</v>
      </c>
    </row>
    <row r="41" spans="1:21" x14ac:dyDescent="0.3">
      <c r="A41" s="2" t="s">
        <v>40</v>
      </c>
      <c r="B41" s="12">
        <v>58.42</v>
      </c>
      <c r="C41" s="13">
        <v>93.203000000000003</v>
      </c>
      <c r="D41" s="14">
        <v>858.98990000000003</v>
      </c>
      <c r="E41" s="15">
        <v>1.8075000000000001</v>
      </c>
      <c r="F41" s="16">
        <v>1.6667000000000001</v>
      </c>
      <c r="G41" s="16">
        <v>218.83</v>
      </c>
      <c r="H41" s="12">
        <v>86.76</v>
      </c>
      <c r="I41" s="17">
        <f t="shared" si="0"/>
        <v>128.79188712522046</v>
      </c>
      <c r="J41" s="17">
        <f t="shared" si="1"/>
        <v>179.21517049890207</v>
      </c>
      <c r="K41" s="17">
        <f t="shared" si="2"/>
        <v>157.17855144446776</v>
      </c>
      <c r="L41" s="17">
        <f t="shared" si="3"/>
        <v>120.79796832186059</v>
      </c>
      <c r="M41" s="17">
        <f t="shared" si="4"/>
        <v>213.07849654819742</v>
      </c>
      <c r="N41" s="17">
        <f t="shared" si="5"/>
        <v>125.71379330154537</v>
      </c>
      <c r="O41" s="17">
        <f>+H41*$O$3/$H$3</f>
        <v>96638.374657488472</v>
      </c>
      <c r="P41" s="1">
        <f t="shared" si="8"/>
        <v>102.44849331392918</v>
      </c>
      <c r="Q41" s="1">
        <f t="shared" si="9"/>
        <v>142.55808037629157</v>
      </c>
      <c r="R41" s="1">
        <f t="shared" si="10"/>
        <v>125.02888292253576</v>
      </c>
      <c r="S41" s="1">
        <f t="shared" si="6"/>
        <v>96.089669358800307</v>
      </c>
      <c r="T41" s="1">
        <f t="shared" si="7"/>
        <v>169.49492251585579</v>
      </c>
      <c r="U41" s="1">
        <f t="shared" si="11"/>
        <v>76871.735487040249</v>
      </c>
    </row>
    <row r="42" spans="1:21" x14ac:dyDescent="0.3">
      <c r="A42" s="2" t="s">
        <v>41</v>
      </c>
      <c r="B42" s="12">
        <v>59.24</v>
      </c>
      <c r="C42" s="13">
        <v>85.075999999999993</v>
      </c>
      <c r="D42" s="14">
        <v>860.46040000000005</v>
      </c>
      <c r="E42" s="15">
        <v>1.7909999999999999</v>
      </c>
      <c r="F42" s="16">
        <v>1.4011</v>
      </c>
      <c r="G42" s="16">
        <v>219.75</v>
      </c>
      <c r="H42" s="12">
        <v>324.17099999999999</v>
      </c>
      <c r="I42" s="17">
        <f t="shared" si="0"/>
        <v>130.59964726631392</v>
      </c>
      <c r="J42" s="17">
        <f t="shared" si="1"/>
        <v>163.58818756225216</v>
      </c>
      <c r="K42" s="17">
        <f t="shared" si="2"/>
        <v>157.44762452658327</v>
      </c>
      <c r="L42" s="17">
        <f t="shared" si="3"/>
        <v>119.69524827908842</v>
      </c>
      <c r="M42" s="17">
        <f t="shared" si="4"/>
        <v>179.12298644847866</v>
      </c>
      <c r="N42" s="17">
        <f t="shared" si="5"/>
        <v>126.24231630953065</v>
      </c>
      <c r="O42" s="17">
        <f>+H42*$O$3/$H$3</f>
        <v>361080.66564191674</v>
      </c>
      <c r="P42" s="1">
        <f t="shared" si="8"/>
        <v>103.45156131807629</v>
      </c>
      <c r="Q42" s="1">
        <f t="shared" si="9"/>
        <v>129.58268855044929</v>
      </c>
      <c r="R42" s="1">
        <f t="shared" si="10"/>
        <v>124.71858021088669</v>
      </c>
      <c r="S42" s="1">
        <f t="shared" si="6"/>
        <v>94.813887908718641</v>
      </c>
      <c r="T42" s="1">
        <f t="shared" si="7"/>
        <v>141.88822867388703</v>
      </c>
      <c r="U42" s="1">
        <f t="shared" si="11"/>
        <v>286021.89519130124</v>
      </c>
    </row>
    <row r="43" spans="1:21" x14ac:dyDescent="0.3">
      <c r="A43" s="2" t="s">
        <v>42</v>
      </c>
      <c r="B43" s="12">
        <v>59.96</v>
      </c>
      <c r="C43" s="13">
        <v>83.566999999999993</v>
      </c>
      <c r="D43" s="14">
        <v>859.90009999999995</v>
      </c>
      <c r="E43" s="15">
        <v>1.8748</v>
      </c>
      <c r="F43" s="16">
        <v>1.3387</v>
      </c>
      <c r="G43" s="16">
        <v>220.07</v>
      </c>
      <c r="H43" s="12">
        <v>341.21359999999999</v>
      </c>
      <c r="I43" s="17">
        <f t="shared" si="0"/>
        <v>132.18694885361552</v>
      </c>
      <c r="J43" s="17">
        <f t="shared" si="1"/>
        <v>160.68661044260105</v>
      </c>
      <c r="K43" s="17">
        <f t="shared" si="2"/>
        <v>157.34510045456057</v>
      </c>
      <c r="L43" s="17">
        <f t="shared" si="3"/>
        <v>125.29572946601617</v>
      </c>
      <c r="M43" s="17">
        <f t="shared" si="4"/>
        <v>171.14548708770135</v>
      </c>
      <c r="N43" s="17">
        <f t="shared" si="5"/>
        <v>126.42615039926467</v>
      </c>
      <c r="O43" s="17">
        <f>+H43*$O$3/$H$3</f>
        <v>380063.71271358244</v>
      </c>
      <c r="P43" s="1">
        <f t="shared" si="8"/>
        <v>104.55665100626553</v>
      </c>
      <c r="Q43" s="1">
        <f t="shared" si="9"/>
        <v>127.09918789359551</v>
      </c>
      <c r="R43" s="1">
        <f t="shared" si="10"/>
        <v>124.45613503033289</v>
      </c>
      <c r="S43" s="1">
        <f t="shared" si="6"/>
        <v>99.105864625571101</v>
      </c>
      <c r="T43" s="1">
        <f t="shared" si="7"/>
        <v>135.37190410940235</v>
      </c>
      <c r="U43" s="1">
        <f t="shared" si="11"/>
        <v>300621.1226975657</v>
      </c>
    </row>
    <row r="44" spans="1:21" x14ac:dyDescent="0.3">
      <c r="A44" s="2" t="s">
        <v>43</v>
      </c>
      <c r="B44" s="12">
        <v>60.6</v>
      </c>
      <c r="C44" s="13">
        <v>76.391000000000005</v>
      </c>
      <c r="D44" s="14">
        <v>762.94510000000002</v>
      </c>
      <c r="E44" s="15">
        <v>1.9268000000000001</v>
      </c>
      <c r="F44" s="16">
        <v>1.2148000000000001</v>
      </c>
      <c r="G44" s="16">
        <v>221.75</v>
      </c>
      <c r="H44" s="12">
        <v>352.6044</v>
      </c>
      <c r="I44" s="17">
        <f t="shared" si="0"/>
        <v>133.59788359788359</v>
      </c>
      <c r="J44" s="17">
        <f t="shared" si="1"/>
        <v>146.88825563105939</v>
      </c>
      <c r="K44" s="17">
        <f t="shared" si="2"/>
        <v>139.60420914105578</v>
      </c>
      <c r="L44" s="17">
        <f t="shared" si="3"/>
        <v>128.77096838869213</v>
      </c>
      <c r="M44" s="17">
        <f t="shared" si="4"/>
        <v>155.30554845308106</v>
      </c>
      <c r="N44" s="17">
        <f t="shared" si="5"/>
        <v>127.39127937036825</v>
      </c>
      <c r="O44" s="17">
        <f>+H44*$O$3/$H$3</f>
        <v>392751.45358551096</v>
      </c>
      <c r="P44" s="1">
        <f t="shared" si="8"/>
        <v>104.8720793591143</v>
      </c>
      <c r="Q44" s="1">
        <f t="shared" si="9"/>
        <v>115.3047966525299</v>
      </c>
      <c r="R44" s="1">
        <f t="shared" si="10"/>
        <v>109.58694333791918</v>
      </c>
      <c r="S44" s="1">
        <f t="shared" si="6"/>
        <v>101.08303254755191</v>
      </c>
      <c r="T44" s="1">
        <f t="shared" si="7"/>
        <v>121.91222917351891</v>
      </c>
      <c r="U44" s="1">
        <f t="shared" si="11"/>
        <v>308303.24927003332</v>
      </c>
    </row>
    <row r="45" spans="1:21" x14ac:dyDescent="0.3">
      <c r="A45" s="2" t="s">
        <v>44</v>
      </c>
      <c r="B45" s="12">
        <v>61.16</v>
      </c>
      <c r="C45" s="13">
        <v>82.53</v>
      </c>
      <c r="D45" s="14">
        <v>733.77449999999999</v>
      </c>
      <c r="E45" s="15">
        <v>1.9333</v>
      </c>
      <c r="F45" s="16">
        <v>1.2327999999999999</v>
      </c>
      <c r="G45" s="16">
        <v>222.44</v>
      </c>
      <c r="H45" s="12">
        <v>355.72719999999998</v>
      </c>
      <c r="I45" s="17">
        <f t="shared" si="0"/>
        <v>134.83245149911818</v>
      </c>
      <c r="J45" s="17">
        <f t="shared" si="1"/>
        <v>158.69261741869238</v>
      </c>
      <c r="K45" s="17">
        <f t="shared" si="2"/>
        <v>134.2665530722638</v>
      </c>
      <c r="L45" s="17">
        <f t="shared" si="3"/>
        <v>129.2053732540266</v>
      </c>
      <c r="M45" s="17">
        <f t="shared" si="4"/>
        <v>157.60675019176679</v>
      </c>
      <c r="N45" s="17">
        <f t="shared" si="5"/>
        <v>127.78767162635722</v>
      </c>
      <c r="O45" s="17">
        <f>+H45*$O$3/$H$3</f>
        <v>396229.81131234829</v>
      </c>
      <c r="P45" s="1">
        <f t="shared" si="8"/>
        <v>105.51287912448974</v>
      </c>
      <c r="Q45" s="1">
        <f t="shared" si="9"/>
        <v>124.18460669875824</v>
      </c>
      <c r="R45" s="1">
        <f t="shared" si="10"/>
        <v>105.07003638414385</v>
      </c>
      <c r="S45" s="1">
        <f t="shared" si="6"/>
        <v>101.10941971915307</v>
      </c>
      <c r="T45" s="1">
        <f t="shared" si="7"/>
        <v>123.33486336037063</v>
      </c>
      <c r="U45" s="1">
        <f t="shared" si="11"/>
        <v>310068.88713873614</v>
      </c>
    </row>
    <row r="46" spans="1:21" x14ac:dyDescent="0.3">
      <c r="A46" s="2" t="s">
        <v>45</v>
      </c>
      <c r="B46" s="12">
        <v>61.55</v>
      </c>
      <c r="C46" s="13">
        <v>91.463999999999999</v>
      </c>
      <c r="D46" s="14">
        <v>663.94410000000005</v>
      </c>
      <c r="E46" s="15">
        <v>2.0383</v>
      </c>
      <c r="F46" s="16">
        <v>1.5374000000000001</v>
      </c>
      <c r="G46" s="16">
        <v>222.21</v>
      </c>
      <c r="H46" s="12">
        <v>377.08550000000002</v>
      </c>
      <c r="I46" s="17">
        <f t="shared" si="0"/>
        <v>135.69223985890653</v>
      </c>
      <c r="J46" s="17">
        <f t="shared" si="1"/>
        <v>175.87133841734254</v>
      </c>
      <c r="K46" s="17">
        <f t="shared" si="2"/>
        <v>121.48893936715768</v>
      </c>
      <c r="L46" s="17">
        <f t="shared" si="3"/>
        <v>136.22268261712225</v>
      </c>
      <c r="M46" s="17">
        <f t="shared" si="4"/>
        <v>196.54819739197137</v>
      </c>
      <c r="N46" s="17">
        <f t="shared" si="5"/>
        <v>127.6555408743609</v>
      </c>
      <c r="O46" s="17">
        <f>+H46*$O$3/$H$3</f>
        <v>420019.93806946027</v>
      </c>
      <c r="P46" s="1">
        <f t="shared" si="8"/>
        <v>106.29561312380117</v>
      </c>
      <c r="Q46" s="1">
        <f t="shared" si="9"/>
        <v>137.77023481529551</v>
      </c>
      <c r="R46" s="1">
        <f t="shared" si="10"/>
        <v>95.169342854242103</v>
      </c>
      <c r="S46" s="1">
        <f t="shared" si="6"/>
        <v>106.7111397469172</v>
      </c>
      <c r="T46" s="1">
        <f t="shared" si="7"/>
        <v>153.96761945916231</v>
      </c>
      <c r="U46" s="1">
        <f t="shared" si="11"/>
        <v>329026.0142196613</v>
      </c>
    </row>
    <row r="47" spans="1:21" x14ac:dyDescent="0.3">
      <c r="A47" s="2" t="s">
        <v>46</v>
      </c>
      <c r="B47" s="12">
        <v>62.04</v>
      </c>
      <c r="C47" s="13">
        <v>86.096000000000004</v>
      </c>
      <c r="D47" s="14">
        <v>744.86559999999997</v>
      </c>
      <c r="E47" s="15">
        <v>2.0158999999999998</v>
      </c>
      <c r="F47" s="16">
        <v>1.4043000000000001</v>
      </c>
      <c r="G47" s="16">
        <v>223.91</v>
      </c>
      <c r="H47" s="12">
        <v>254.00339999999997</v>
      </c>
      <c r="I47" s="17">
        <f t="shared" si="0"/>
        <v>136.77248677248679</v>
      </c>
      <c r="J47" s="17">
        <f t="shared" si="1"/>
        <v>165.54949217593287</v>
      </c>
      <c r="K47" s="17">
        <f t="shared" si="2"/>
        <v>136.29601003319635</v>
      </c>
      <c r="L47" s="17">
        <f t="shared" si="3"/>
        <v>134.72565661966181</v>
      </c>
      <c r="M47" s="17">
        <f t="shared" si="4"/>
        <v>179.53208897980056</v>
      </c>
      <c r="N47" s="17">
        <f t="shared" si="5"/>
        <v>128.63215947607284</v>
      </c>
      <c r="O47" s="17">
        <f>+H47*$O$3/$H$3</f>
        <v>282923.87890128983</v>
      </c>
      <c r="P47" s="1">
        <f t="shared" si="8"/>
        <v>106.32837645699958</v>
      </c>
      <c r="Q47" s="1">
        <f t="shared" si="9"/>
        <v>128.69992453693285</v>
      </c>
      <c r="R47" s="1">
        <f t="shared" si="10"/>
        <v>105.95795840506672</v>
      </c>
      <c r="S47" s="1">
        <f t="shared" si="6"/>
        <v>104.73714906785997</v>
      </c>
      <c r="T47" s="1">
        <f t="shared" si="7"/>
        <v>139.57014304280239</v>
      </c>
      <c r="U47" s="1">
        <f t="shared" si="11"/>
        <v>219948.01304250601</v>
      </c>
    </row>
    <row r="48" spans="1:21" x14ac:dyDescent="0.3">
      <c r="A48" s="2" t="s">
        <v>47</v>
      </c>
      <c r="B48" s="12">
        <v>62.47</v>
      </c>
      <c r="C48" s="13">
        <v>84.894000000000005</v>
      </c>
      <c r="D48" s="14">
        <v>776.20370000000003</v>
      </c>
      <c r="E48" s="15">
        <v>1.9947999999999999</v>
      </c>
      <c r="F48" s="16">
        <v>1.403</v>
      </c>
      <c r="G48" s="16">
        <v>227.94</v>
      </c>
      <c r="H48" s="12">
        <v>253.33959999999999</v>
      </c>
      <c r="I48" s="17">
        <f t="shared" si="0"/>
        <v>137.7204585537919</v>
      </c>
      <c r="J48" s="17">
        <f t="shared" si="1"/>
        <v>163.23822928804645</v>
      </c>
      <c r="K48" s="17">
        <f t="shared" si="2"/>
        <v>142.03027671435507</v>
      </c>
      <c r="L48" s="17">
        <f t="shared" si="3"/>
        <v>133.31551159526833</v>
      </c>
      <c r="M48" s="17">
        <f t="shared" si="4"/>
        <v>179.36589107645105</v>
      </c>
      <c r="N48" s="17">
        <f t="shared" si="5"/>
        <v>130.9473200436606</v>
      </c>
      <c r="O48" s="17">
        <f>+H48*$O$3/$H$3</f>
        <v>282184.49954331794</v>
      </c>
      <c r="P48" s="1">
        <f t="shared" si="8"/>
        <v>105.17241476028146</v>
      </c>
      <c r="Q48" s="1">
        <f t="shared" si="9"/>
        <v>124.6594655267625</v>
      </c>
      <c r="R48" s="1">
        <f t="shared" si="10"/>
        <v>108.46367582551454</v>
      </c>
      <c r="S48" s="1">
        <f t="shared" si="6"/>
        <v>101.80850707812739</v>
      </c>
      <c r="T48" s="1">
        <f t="shared" si="7"/>
        <v>136.97561051012474</v>
      </c>
      <c r="U48" s="1">
        <f t="shared" si="11"/>
        <v>215494.67331536961</v>
      </c>
    </row>
    <row r="49" spans="1:21" x14ac:dyDescent="0.3">
      <c r="A49" s="2" t="s">
        <v>48</v>
      </c>
      <c r="B49" s="12">
        <v>63.26</v>
      </c>
      <c r="C49" s="13">
        <v>81.212999999999994</v>
      </c>
      <c r="D49" s="14">
        <v>757.48270000000002</v>
      </c>
      <c r="E49" s="15">
        <v>2.0175999999999998</v>
      </c>
      <c r="F49" s="16">
        <v>1.2941</v>
      </c>
      <c r="G49" s="16">
        <v>227.96</v>
      </c>
      <c r="H49" s="12">
        <v>258.25279999999998</v>
      </c>
      <c r="I49" s="17">
        <f t="shared" si="0"/>
        <v>139.4620811287478</v>
      </c>
      <c r="J49" s="17">
        <f t="shared" si="1"/>
        <v>156.16022704985173</v>
      </c>
      <c r="K49" s="17">
        <f t="shared" si="2"/>
        <v>138.60469550368907</v>
      </c>
      <c r="L49" s="17">
        <f t="shared" si="3"/>
        <v>134.83927019982625</v>
      </c>
      <c r="M49" s="17">
        <f t="shared" si="4"/>
        <v>165.4436205574022</v>
      </c>
      <c r="N49" s="17">
        <f t="shared" si="5"/>
        <v>130.95880967426899</v>
      </c>
      <c r="O49" s="17">
        <f>+H49*$O$3/$H$3</f>
        <v>287657.1097596293</v>
      </c>
      <c r="P49" s="1">
        <f t="shared" si="8"/>
        <v>106.49308853343184</v>
      </c>
      <c r="Q49" s="1">
        <f t="shared" si="9"/>
        <v>119.24377400670156</v>
      </c>
      <c r="R49" s="1">
        <f t="shared" si="10"/>
        <v>105.83838983298452</v>
      </c>
      <c r="S49" s="1">
        <f t="shared" si="6"/>
        <v>102.96311529954269</v>
      </c>
      <c r="T49" s="1">
        <f t="shared" si="7"/>
        <v>126.33256286377872</v>
      </c>
      <c r="U49" s="1">
        <f t="shared" si="11"/>
        <v>219654.64597235774</v>
      </c>
    </row>
    <row r="50" spans="1:21" x14ac:dyDescent="0.3">
      <c r="A50" s="2" t="s">
        <v>49</v>
      </c>
      <c r="B50" s="12">
        <v>63.6</v>
      </c>
      <c r="C50" s="13">
        <v>83.120999999999995</v>
      </c>
      <c r="D50" s="14">
        <v>678.01729999999998</v>
      </c>
      <c r="E50" s="15">
        <v>2.145</v>
      </c>
      <c r="F50" s="16">
        <v>1.3358000000000001</v>
      </c>
      <c r="G50" s="16">
        <v>229.01</v>
      </c>
      <c r="H50" s="12">
        <v>285.28500000000003</v>
      </c>
      <c r="I50" s="17">
        <f t="shared" si="0"/>
        <v>140.2116402116402</v>
      </c>
      <c r="J50" s="17">
        <f t="shared" si="1"/>
        <v>159.82902038603089</v>
      </c>
      <c r="K50" s="17">
        <f t="shared" si="2"/>
        <v>124.06406299805052</v>
      </c>
      <c r="L50" s="17">
        <f t="shared" si="3"/>
        <v>143.35360556038228</v>
      </c>
      <c r="M50" s="17">
        <f t="shared" si="4"/>
        <v>170.77473791869087</v>
      </c>
      <c r="N50" s="17">
        <f t="shared" si="5"/>
        <v>131.56201528120872</v>
      </c>
      <c r="O50" s="17">
        <f>+H50*$O$3/$H$3</f>
        <v>317767.15899218078</v>
      </c>
      <c r="P50" s="1">
        <f t="shared" si="8"/>
        <v>106.57456098703204</v>
      </c>
      <c r="Q50" s="1">
        <f t="shared" si="9"/>
        <v>121.48568874108727</v>
      </c>
      <c r="R50" s="1">
        <f t="shared" si="10"/>
        <v>94.300822872672157</v>
      </c>
      <c r="S50" s="1">
        <f t="shared" si="6"/>
        <v>108.96276197500434</v>
      </c>
      <c r="T50" s="1">
        <f t="shared" si="7"/>
        <v>129.80550469196334</v>
      </c>
      <c r="U50" s="1">
        <f t="shared" si="11"/>
        <v>241534.12237792631</v>
      </c>
    </row>
    <row r="51" spans="1:21" x14ac:dyDescent="0.3">
      <c r="A51" s="2" t="s">
        <v>50</v>
      </c>
      <c r="B51" s="12">
        <v>64.13</v>
      </c>
      <c r="C51" s="13">
        <v>90.421000000000006</v>
      </c>
      <c r="D51" s="14">
        <v>618.58209999999997</v>
      </c>
      <c r="E51" s="15">
        <v>2.2595000000000001</v>
      </c>
      <c r="F51" s="16">
        <v>1.3896999999999999</v>
      </c>
      <c r="G51" s="16">
        <v>233.54</v>
      </c>
      <c r="H51" s="12">
        <v>1843.752</v>
      </c>
      <c r="I51" s="17">
        <f t="shared" si="0"/>
        <v>141.38007054673722</v>
      </c>
      <c r="J51" s="17">
        <f t="shared" si="1"/>
        <v>173.86580830747104</v>
      </c>
      <c r="K51" s="17">
        <f t="shared" si="2"/>
        <v>113.18857000236777</v>
      </c>
      <c r="L51" s="17">
        <f t="shared" si="3"/>
        <v>151.00581434204372</v>
      </c>
      <c r="M51" s="17">
        <f t="shared" si="4"/>
        <v>177.66555868064432</v>
      </c>
      <c r="N51" s="17">
        <f t="shared" si="5"/>
        <v>134.16441661400586</v>
      </c>
      <c r="O51" s="17">
        <f>+H51*$O$3/$H$3</f>
        <v>2053679.0750517943</v>
      </c>
      <c r="P51" s="1">
        <f t="shared" si="8"/>
        <v>105.37821735064892</v>
      </c>
      <c r="Q51" s="1">
        <f t="shared" si="9"/>
        <v>129.59159566704412</v>
      </c>
      <c r="R51" s="1">
        <f t="shared" si="10"/>
        <v>84.365566413942616</v>
      </c>
      <c r="S51" s="1">
        <f t="shared" si="6"/>
        <v>112.55280509771153</v>
      </c>
      <c r="T51" s="1">
        <f t="shared" si="7"/>
        <v>132.4237552433834</v>
      </c>
      <c r="U51" s="1">
        <f t="shared" si="11"/>
        <v>1530718.1493288768</v>
      </c>
    </row>
    <row r="52" spans="1:21" x14ac:dyDescent="0.3">
      <c r="A52" s="2" t="s">
        <v>51</v>
      </c>
      <c r="B52" s="12">
        <v>64.819999999999993</v>
      </c>
      <c r="C52" s="13">
        <v>94.125</v>
      </c>
      <c r="D52" s="14">
        <v>625.53319999999997</v>
      </c>
      <c r="E52" s="15">
        <v>2.2086000000000001</v>
      </c>
      <c r="F52" s="16">
        <v>1.5018</v>
      </c>
      <c r="G52" s="16">
        <v>234.54</v>
      </c>
      <c r="H52" s="12">
        <v>1813.2606000000001</v>
      </c>
      <c r="I52" s="17">
        <f t="shared" si="0"/>
        <v>142.90123456790121</v>
      </c>
      <c r="J52" s="17">
        <f t="shared" si="1"/>
        <v>180.98803604185656</v>
      </c>
      <c r="K52" s="17">
        <f t="shared" si="2"/>
        <v>114.46048697012912</v>
      </c>
      <c r="L52" s="17">
        <f t="shared" si="3"/>
        <v>147.60409008888593</v>
      </c>
      <c r="M52" s="17">
        <f t="shared" si="4"/>
        <v>191.99693173101508</v>
      </c>
      <c r="N52" s="17">
        <f t="shared" si="5"/>
        <v>134.73889814442467</v>
      </c>
      <c r="O52" s="17">
        <f>+H52*$O$3/$H$3</f>
        <v>2019715.966049589</v>
      </c>
      <c r="P52" s="1">
        <f t="shared" si="8"/>
        <v>106.05789162289827</v>
      </c>
      <c r="Q52" s="1">
        <f t="shared" si="9"/>
        <v>134.32500824510092</v>
      </c>
      <c r="R52" s="1">
        <f t="shared" si="10"/>
        <v>84.949846366889986</v>
      </c>
      <c r="S52" s="1">
        <f t="shared" si="6"/>
        <v>109.54823894334599</v>
      </c>
      <c r="T52" s="1">
        <f t="shared" si="7"/>
        <v>142.49554833468829</v>
      </c>
      <c r="U52" s="1">
        <f t="shared" si="11"/>
        <v>1498985.0695414511</v>
      </c>
    </row>
    <row r="53" spans="1:21" x14ac:dyDescent="0.3">
      <c r="A53" s="2" t="s">
        <v>52</v>
      </c>
      <c r="B53" s="12">
        <v>65.680000000000007</v>
      </c>
      <c r="C53" s="13">
        <v>88.081999999999994</v>
      </c>
      <c r="D53" s="14">
        <v>697.36339999999996</v>
      </c>
      <c r="E53" s="15">
        <v>2.1389</v>
      </c>
      <c r="F53" s="16">
        <v>1.3528</v>
      </c>
      <c r="G53" s="16">
        <v>237.18</v>
      </c>
      <c r="H53" s="12">
        <v>1323.9791</v>
      </c>
      <c r="I53" s="17">
        <f t="shared" si="0"/>
        <v>144.7971781305115</v>
      </c>
      <c r="J53" s="17">
        <f t="shared" si="1"/>
        <v>169.36826762962875</v>
      </c>
      <c r="K53" s="17">
        <f t="shared" si="2"/>
        <v>127.60402542845839</v>
      </c>
      <c r="L53" s="17">
        <f t="shared" si="3"/>
        <v>142.94593330214531</v>
      </c>
      <c r="M53" s="17">
        <f t="shared" si="4"/>
        <v>172.94809511633852</v>
      </c>
      <c r="N53" s="17">
        <f t="shared" si="5"/>
        <v>136.25552938473029</v>
      </c>
      <c r="O53" s="17">
        <f>+H53*$O$3/$H$3</f>
        <v>1474725.5452337989</v>
      </c>
      <c r="P53" s="1">
        <f t="shared" si="8"/>
        <v>106.26884559059842</v>
      </c>
      <c r="Q53" s="1">
        <f t="shared" si="9"/>
        <v>124.30194091529418</v>
      </c>
      <c r="R53" s="1">
        <f t="shared" si="10"/>
        <v>93.650530003928452</v>
      </c>
      <c r="S53" s="1">
        <f t="shared" si="6"/>
        <v>104.91018892783721</v>
      </c>
      <c r="T53" s="1">
        <f t="shared" si="7"/>
        <v>126.92923061346252</v>
      </c>
      <c r="U53" s="1">
        <f t="shared" si="11"/>
        <v>1082323.4491055205</v>
      </c>
    </row>
    <row r="54" spans="1:21" x14ac:dyDescent="0.3">
      <c r="A54" s="2" t="s">
        <v>53</v>
      </c>
      <c r="B54" s="12">
        <v>66.760000000000005</v>
      </c>
      <c r="C54" s="13">
        <v>89.337000000000003</v>
      </c>
      <c r="D54" s="14">
        <v>738.71540000000005</v>
      </c>
      <c r="E54" s="15">
        <v>2.1113</v>
      </c>
      <c r="F54" s="16">
        <v>1.3447</v>
      </c>
      <c r="G54" s="16">
        <v>240.37</v>
      </c>
      <c r="H54" s="12">
        <v>1306.8947000000001</v>
      </c>
      <c r="I54" s="17">
        <f t="shared" si="0"/>
        <v>147.17813051146388</v>
      </c>
      <c r="J54" s="17">
        <f t="shared" si="1"/>
        <v>171.78144144352021</v>
      </c>
      <c r="K54" s="17">
        <f t="shared" si="2"/>
        <v>135.17064228778543</v>
      </c>
      <c r="L54" s="17">
        <f t="shared" si="3"/>
        <v>141.10138341241731</v>
      </c>
      <c r="M54" s="17">
        <f t="shared" si="4"/>
        <v>171.91255433392993</v>
      </c>
      <c r="N54" s="17">
        <f t="shared" si="5"/>
        <v>138.08812546676626</v>
      </c>
      <c r="O54" s="17">
        <f>+H54*$O$3/$H$3</f>
        <v>1455695.9388714386</v>
      </c>
      <c r="P54" s="1">
        <f t="shared" si="8"/>
        <v>106.58275649261768</v>
      </c>
      <c r="Q54" s="1">
        <f t="shared" si="9"/>
        <v>124.3998648420084</v>
      </c>
      <c r="R54" s="1">
        <f t="shared" si="10"/>
        <v>97.887230948266449</v>
      </c>
      <c r="S54" s="1">
        <f t="shared" si="6"/>
        <v>102.18212676540116</v>
      </c>
      <c r="T54" s="1">
        <f t="shared" si="7"/>
        <v>124.49481354955769</v>
      </c>
      <c r="U54" s="1">
        <f t="shared" si="11"/>
        <v>1054178.9411297222</v>
      </c>
    </row>
    <row r="55" spans="1:21" x14ac:dyDescent="0.3">
      <c r="A55" s="2" t="s">
        <v>54</v>
      </c>
      <c r="B55" s="12">
        <v>67.48</v>
      </c>
      <c r="C55" s="13">
        <v>84.277000000000001</v>
      </c>
      <c r="D55" s="14">
        <v>792.89800000000002</v>
      </c>
      <c r="E55" s="15">
        <v>2.0958999999999999</v>
      </c>
      <c r="F55" s="16">
        <v>1.2586999999999999</v>
      </c>
      <c r="G55" s="16">
        <v>241.32</v>
      </c>
      <c r="H55" s="12">
        <v>1251.2522999999999</v>
      </c>
      <c r="I55" s="17">
        <f t="shared" si="0"/>
        <v>148.76543209876544</v>
      </c>
      <c r="J55" s="17">
        <f t="shared" si="1"/>
        <v>162.05183228153567</v>
      </c>
      <c r="K55" s="17">
        <f t="shared" si="2"/>
        <v>145.08501099164911</v>
      </c>
      <c r="L55" s="17">
        <f t="shared" si="3"/>
        <v>140.07217803916325</v>
      </c>
      <c r="M55" s="17">
        <f t="shared" si="4"/>
        <v>160.91792380465353</v>
      </c>
      <c r="N55" s="17">
        <f t="shared" si="5"/>
        <v>138.63388292066409</v>
      </c>
      <c r="O55" s="17">
        <f>+H55*$O$3/$H$3</f>
        <v>1393718.1714896744</v>
      </c>
      <c r="P55" s="1">
        <f t="shared" si="8"/>
        <v>107.3081334552963</v>
      </c>
      <c r="Q55" s="1">
        <f t="shared" si="9"/>
        <v>116.89193786361227</v>
      </c>
      <c r="R55" s="1">
        <f t="shared" si="10"/>
        <v>104.65335597263534</v>
      </c>
      <c r="S55" s="1">
        <f t="shared" si="6"/>
        <v>101.03747733829415</v>
      </c>
      <c r="T55" s="1">
        <f t="shared" si="7"/>
        <v>116.07402203164281</v>
      </c>
      <c r="U55" s="1">
        <f t="shared" si="11"/>
        <v>1005322.8995160271</v>
      </c>
    </row>
    <row r="56" spans="1:21" x14ac:dyDescent="0.3">
      <c r="A56" s="2" t="s">
        <v>55</v>
      </c>
      <c r="B56" s="12">
        <v>68.23</v>
      </c>
      <c r="C56" s="13">
        <v>90.281999999999996</v>
      </c>
      <c r="D56" s="14">
        <v>784.89009999999996</v>
      </c>
      <c r="E56" s="15">
        <v>2.1179000000000001</v>
      </c>
      <c r="F56" s="16">
        <v>1.429</v>
      </c>
      <c r="G56" s="16">
        <v>242.07</v>
      </c>
      <c r="H56" s="12">
        <v>1255.9147</v>
      </c>
      <c r="I56" s="17">
        <f t="shared" si="0"/>
        <v>150.41887125220458</v>
      </c>
      <c r="J56" s="17">
        <f t="shared" si="1"/>
        <v>173.59853248266552</v>
      </c>
      <c r="K56" s="17">
        <f t="shared" si="2"/>
        <v>143.61972004688695</v>
      </c>
      <c r="L56" s="17">
        <f t="shared" si="3"/>
        <v>141.54247142952619</v>
      </c>
      <c r="M56" s="17">
        <f t="shared" si="4"/>
        <v>182.68984914344159</v>
      </c>
      <c r="N56" s="17">
        <f t="shared" si="5"/>
        <v>139.06474406847821</v>
      </c>
      <c r="O56" s="17">
        <f>+H56*$O$3/$H$3</f>
        <v>1398911.4259618169</v>
      </c>
      <c r="P56" s="1">
        <f t="shared" si="8"/>
        <v>108.16463386157413</v>
      </c>
      <c r="Q56" s="1">
        <f t="shared" si="9"/>
        <v>124.83288531936046</v>
      </c>
      <c r="R56" s="1">
        <f t="shared" si="10"/>
        <v>103.27543548792337</v>
      </c>
      <c r="S56" s="1">
        <f t="shared" si="6"/>
        <v>101.7817077776578</v>
      </c>
      <c r="T56" s="1">
        <f t="shared" si="7"/>
        <v>131.37035584912991</v>
      </c>
      <c r="U56" s="1">
        <f t="shared" si="11"/>
        <v>1005942.5452025176</v>
      </c>
    </row>
    <row r="57" spans="1:21" x14ac:dyDescent="0.3">
      <c r="A57" s="2" t="s">
        <v>56</v>
      </c>
      <c r="B57" s="12">
        <v>69.27</v>
      </c>
      <c r="C57" s="13">
        <v>88.307000000000002</v>
      </c>
      <c r="D57" s="14">
        <v>821.56870000000004</v>
      </c>
      <c r="E57" s="15">
        <v>2.1410999999999998</v>
      </c>
      <c r="F57" s="16">
        <v>1.4013</v>
      </c>
      <c r="G57" s="16">
        <v>243.17</v>
      </c>
      <c r="H57" s="12">
        <v>1246.1844329999999</v>
      </c>
      <c r="I57" s="17">
        <f t="shared" si="0"/>
        <v>152.7116402116402</v>
      </c>
      <c r="J57" s="17">
        <f t="shared" si="1"/>
        <v>169.80090835323483</v>
      </c>
      <c r="K57" s="17">
        <f t="shared" si="2"/>
        <v>150.33119502116904</v>
      </c>
      <c r="L57" s="17">
        <f t="shared" si="3"/>
        <v>143.09296264118157</v>
      </c>
      <c r="M57" s="17">
        <f t="shared" si="4"/>
        <v>179.14855535668627</v>
      </c>
      <c r="N57" s="17">
        <f t="shared" si="5"/>
        <v>139.69667375193887</v>
      </c>
      <c r="O57" s="17">
        <f>+H57*$O$3/$H$3</f>
        <v>1388073.2841007819</v>
      </c>
      <c r="P57" s="1">
        <f t="shared" si="8"/>
        <v>109.3165900877584</v>
      </c>
      <c r="Q57" s="1">
        <f t="shared" si="9"/>
        <v>121.5497146730583</v>
      </c>
      <c r="R57" s="1">
        <f t="shared" si="10"/>
        <v>107.61258015929143</v>
      </c>
      <c r="S57" s="1">
        <f t="shared" si="6"/>
        <v>102.43118808632016</v>
      </c>
      <c r="T57" s="1">
        <f t="shared" si="7"/>
        <v>128.24110305933453</v>
      </c>
      <c r="U57" s="1">
        <f t="shared" si="11"/>
        <v>993633.74003134889</v>
      </c>
    </row>
    <row r="58" spans="1:21" x14ac:dyDescent="0.3">
      <c r="A58" s="2" t="s">
        <v>57</v>
      </c>
      <c r="B58" s="12">
        <v>70.23</v>
      </c>
      <c r="C58" s="13">
        <v>89.513999999999996</v>
      </c>
      <c r="D58" s="14">
        <v>803.12940000000003</v>
      </c>
      <c r="E58" s="15">
        <v>2.1631999999999998</v>
      </c>
      <c r="F58" s="16">
        <v>1.3520000000000001</v>
      </c>
      <c r="G58" s="16">
        <v>243.4</v>
      </c>
      <c r="H58" s="12">
        <v>1033.4687999999999</v>
      </c>
      <c r="I58" s="17">
        <f t="shared" si="0"/>
        <v>154.82804232804233</v>
      </c>
      <c r="J58" s="17">
        <f t="shared" si="1"/>
        <v>172.12178547942361</v>
      </c>
      <c r="K58" s="17">
        <f t="shared" si="2"/>
        <v>146.95715946656009</v>
      </c>
      <c r="L58" s="17">
        <f t="shared" si="3"/>
        <v>144.56993918331887</v>
      </c>
      <c r="M58" s="17">
        <f t="shared" si="4"/>
        <v>172.84581948350808</v>
      </c>
      <c r="N58" s="17">
        <f t="shared" si="5"/>
        <v>139.8288045039352</v>
      </c>
      <c r="O58" s="17">
        <f>+H58*$O$3/$H$3</f>
        <v>1151138.1407471763</v>
      </c>
      <c r="P58" s="1">
        <f t="shared" si="8"/>
        <v>110.72685837322238</v>
      </c>
      <c r="Q58" s="1">
        <f t="shared" si="9"/>
        <v>123.09465570420406</v>
      </c>
      <c r="R58" s="1">
        <f t="shared" si="10"/>
        <v>105.09791597511962</v>
      </c>
      <c r="S58" s="1">
        <f t="shared" si="6"/>
        <v>103.39067096811962</v>
      </c>
      <c r="T58" s="1">
        <f t="shared" si="7"/>
        <v>123.61245602914647</v>
      </c>
      <c r="U58" s="1">
        <f t="shared" si="11"/>
        <v>823248.21758365235</v>
      </c>
    </row>
    <row r="59" spans="1:21" x14ac:dyDescent="0.3">
      <c r="A59" s="2" t="s">
        <v>58</v>
      </c>
      <c r="B59" s="12">
        <v>70.92</v>
      </c>
      <c r="C59" s="13">
        <v>88.406999999999996</v>
      </c>
      <c r="D59" s="14">
        <v>749.37810000000002</v>
      </c>
      <c r="E59" s="15">
        <v>2.2774999999999999</v>
      </c>
      <c r="F59" s="16">
        <v>1.2383999999999999</v>
      </c>
      <c r="G59" s="16">
        <v>243.74</v>
      </c>
      <c r="H59" s="12">
        <v>887.17735000000005</v>
      </c>
      <c r="I59" s="17">
        <f t="shared" si="0"/>
        <v>156.34920634920636</v>
      </c>
      <c r="J59" s="17">
        <f t="shared" si="1"/>
        <v>169.9931931192819</v>
      </c>
      <c r="K59" s="17">
        <f t="shared" si="2"/>
        <v>137.12171032768543</v>
      </c>
      <c r="L59" s="17">
        <f t="shared" si="3"/>
        <v>152.20878166143154</v>
      </c>
      <c r="M59" s="17">
        <f t="shared" si="4"/>
        <v>158.32267962158014</v>
      </c>
      <c r="N59" s="17">
        <f t="shared" si="5"/>
        <v>140.0241282242776</v>
      </c>
      <c r="O59" s="17">
        <f>+H59*$O$3/$H$3</f>
        <v>988190.14680656733</v>
      </c>
      <c r="P59" s="1">
        <f t="shared" si="8"/>
        <v>111.65876076641645</v>
      </c>
      <c r="Q59" s="1">
        <f t="shared" si="9"/>
        <v>121.40278627337899</v>
      </c>
      <c r="R59" s="1">
        <f t="shared" si="10"/>
        <v>97.927201594897028</v>
      </c>
      <c r="S59" s="1">
        <f t="shared" si="6"/>
        <v>108.70182417250096</v>
      </c>
      <c r="T59" s="1">
        <f t="shared" si="7"/>
        <v>113.0681416334145</v>
      </c>
      <c r="U59" s="1">
        <f t="shared" si="11"/>
        <v>705728.47646926716</v>
      </c>
    </row>
    <row r="60" spans="1:21" x14ac:dyDescent="0.3">
      <c r="A60" s="2" t="s">
        <v>59</v>
      </c>
      <c r="B60" s="12">
        <v>71.53</v>
      </c>
      <c r="C60" s="13">
        <v>83.844999999999999</v>
      </c>
      <c r="D60" s="14">
        <v>805.79660000000001</v>
      </c>
      <c r="E60" s="15">
        <v>2.2214999999999998</v>
      </c>
      <c r="F60" s="16">
        <v>1.1528</v>
      </c>
      <c r="G60" s="16">
        <v>248.37</v>
      </c>
      <c r="H60" s="12">
        <v>748.84543499999984</v>
      </c>
      <c r="I60" s="17">
        <f t="shared" si="0"/>
        <v>157.69400352733686</v>
      </c>
      <c r="J60" s="17">
        <f t="shared" si="1"/>
        <v>161.2211620922121</v>
      </c>
      <c r="K60" s="17">
        <f t="shared" si="2"/>
        <v>147.44520552206399</v>
      </c>
      <c r="L60" s="17">
        <f t="shared" si="3"/>
        <v>148.46621666778051</v>
      </c>
      <c r="M60" s="17">
        <f t="shared" si="4"/>
        <v>147.37918690871899</v>
      </c>
      <c r="N60" s="17">
        <f t="shared" si="5"/>
        <v>142.68397771011664</v>
      </c>
      <c r="O60" s="17">
        <f>+H60*$O$3/$H$3</f>
        <v>834107.94960903551</v>
      </c>
      <c r="P60" s="1">
        <f t="shared" si="8"/>
        <v>110.51976967429047</v>
      </c>
      <c r="Q60" s="1">
        <f t="shared" si="9"/>
        <v>112.99177712844288</v>
      </c>
      <c r="R60" s="1">
        <f t="shared" si="10"/>
        <v>103.33690431704987</v>
      </c>
      <c r="S60" s="1">
        <f t="shared" si="6"/>
        <v>104.05247950783327</v>
      </c>
      <c r="T60" s="1">
        <f t="shared" si="7"/>
        <v>103.29063520232198</v>
      </c>
      <c r="U60" s="1">
        <f t="shared" si="11"/>
        <v>584584.17195492529</v>
      </c>
    </row>
    <row r="61" spans="1:21" x14ac:dyDescent="0.3">
      <c r="A61" s="2" t="s">
        <v>60</v>
      </c>
      <c r="B61" s="12">
        <v>72.45</v>
      </c>
      <c r="C61" s="13">
        <v>83.236999999999995</v>
      </c>
      <c r="D61" s="14">
        <v>861.6866</v>
      </c>
      <c r="E61" s="15">
        <v>2.2183999999999999</v>
      </c>
      <c r="F61" s="16">
        <v>1.0991</v>
      </c>
      <c r="G61" s="16">
        <v>248.82</v>
      </c>
      <c r="H61" s="12">
        <v>832.964832</v>
      </c>
      <c r="I61" s="17">
        <f t="shared" si="0"/>
        <v>159.72222222222223</v>
      </c>
      <c r="J61" s="17">
        <f t="shared" si="1"/>
        <v>160.05207071464554</v>
      </c>
      <c r="K61" s="17">
        <f t="shared" si="2"/>
        <v>157.67199542987467</v>
      </c>
      <c r="L61" s="17">
        <f t="shared" si="3"/>
        <v>148.25903896277484</v>
      </c>
      <c r="M61" s="17">
        <f t="shared" si="4"/>
        <v>140.51393505497316</v>
      </c>
      <c r="N61" s="17">
        <f t="shared" si="5"/>
        <v>142.94249439880508</v>
      </c>
      <c r="O61" s="17">
        <f>+H61*$O$3/$H$3</f>
        <v>927805.06582904502</v>
      </c>
      <c r="P61" s="1">
        <f t="shared" si="8"/>
        <v>111.73879600603738</v>
      </c>
      <c r="Q61" s="1">
        <f t="shared" si="9"/>
        <v>111.96955208302528</v>
      </c>
      <c r="R61" s="1">
        <f t="shared" si="10"/>
        <v>110.30449419049226</v>
      </c>
      <c r="S61" s="1">
        <f t="shared" si="6"/>
        <v>103.71935902359222</v>
      </c>
      <c r="T61" s="1">
        <f t="shared" si="7"/>
        <v>98.301023531143699</v>
      </c>
      <c r="U61" s="1">
        <f t="shared" si="11"/>
        <v>649075.74876964022</v>
      </c>
    </row>
    <row r="62" spans="1:21" x14ac:dyDescent="0.3">
      <c r="A62" s="2" t="s">
        <v>61</v>
      </c>
      <c r="B62" s="12">
        <v>73.14</v>
      </c>
      <c r="C62" s="13">
        <v>88.668000000000006</v>
      </c>
      <c r="D62" s="14">
        <v>857.21130000000005</v>
      </c>
      <c r="E62" s="15">
        <v>2.3334999999999999</v>
      </c>
      <c r="F62" s="16">
        <v>1.1751</v>
      </c>
      <c r="G62" s="16">
        <v>247.72</v>
      </c>
      <c r="H62" s="12">
        <v>749.00683000000004</v>
      </c>
      <c r="I62" s="17">
        <f t="shared" si="0"/>
        <v>161.24338624338625</v>
      </c>
      <c r="J62" s="17">
        <f t="shared" si="1"/>
        <v>170.49505635866495</v>
      </c>
      <c r="K62" s="17">
        <f t="shared" si="2"/>
        <v>156.85310201648363</v>
      </c>
      <c r="L62" s="17">
        <f t="shared" si="3"/>
        <v>155.95134665508255</v>
      </c>
      <c r="M62" s="17">
        <f t="shared" si="4"/>
        <v>150.23012017386858</v>
      </c>
      <c r="N62" s="17">
        <f t="shared" si="5"/>
        <v>142.31056471534441</v>
      </c>
      <c r="O62" s="17">
        <f>+H62*$O$3/$H$3</f>
        <v>834287.72082247329</v>
      </c>
      <c r="P62" s="1">
        <f t="shared" si="8"/>
        <v>113.30387632563476</v>
      </c>
      <c r="Q62" s="1">
        <f t="shared" si="9"/>
        <v>119.80491869995483</v>
      </c>
      <c r="R62" s="1">
        <f t="shared" si="10"/>
        <v>110.21887400294406</v>
      </c>
      <c r="S62" s="1">
        <f t="shared" si="6"/>
        <v>109.58522086327393</v>
      </c>
      <c r="T62" s="1">
        <f t="shared" si="7"/>
        <v>105.56498069863274</v>
      </c>
      <c r="U62" s="1">
        <f t="shared" si="11"/>
        <v>586244.40321156103</v>
      </c>
    </row>
    <row r="63" spans="1:21" x14ac:dyDescent="0.3">
      <c r="A63" s="2" t="s">
        <v>62</v>
      </c>
      <c r="B63" s="12">
        <v>74.150000000000006</v>
      </c>
      <c r="C63" s="13">
        <v>100.883</v>
      </c>
      <c r="D63" s="14">
        <v>889.45820000000003</v>
      </c>
      <c r="E63" s="15">
        <v>2.4451999999999998</v>
      </c>
      <c r="F63" s="16">
        <v>1.353</v>
      </c>
      <c r="G63" s="16">
        <v>250.45</v>
      </c>
      <c r="H63" s="12">
        <v>530.36387999999999</v>
      </c>
      <c r="I63" s="17">
        <f t="shared" si="0"/>
        <v>163.47001763668433</v>
      </c>
      <c r="J63" s="17">
        <f t="shared" si="1"/>
        <v>193.98264053132127</v>
      </c>
      <c r="K63" s="17">
        <f t="shared" si="2"/>
        <v>162.75366153479067</v>
      </c>
      <c r="L63" s="17">
        <f t="shared" si="3"/>
        <v>163.4164271870614</v>
      </c>
      <c r="M63" s="17">
        <f t="shared" si="4"/>
        <v>172.97366402454617</v>
      </c>
      <c r="N63" s="17">
        <f t="shared" si="5"/>
        <v>143.87889929338772</v>
      </c>
      <c r="O63" s="17">
        <f>+H63*$O$3/$H$3</f>
        <v>590750.38428122702</v>
      </c>
      <c r="P63" s="1">
        <f t="shared" si="8"/>
        <v>113.61639437020419</v>
      </c>
      <c r="Q63" s="1">
        <f t="shared" si="9"/>
        <v>134.82355055814369</v>
      </c>
      <c r="R63" s="1">
        <f t="shared" si="10"/>
        <v>113.11850614238774</v>
      </c>
      <c r="S63" s="1">
        <f t="shared" si="6"/>
        <v>113.57914745638563</v>
      </c>
      <c r="T63" s="1">
        <f t="shared" si="7"/>
        <v>120.22170372031444</v>
      </c>
      <c r="U63" s="1">
        <f t="shared" si="11"/>
        <v>410588.61805483402</v>
      </c>
    </row>
    <row r="64" spans="1:21" x14ac:dyDescent="0.3">
      <c r="A64" s="2" t="s">
        <v>63</v>
      </c>
      <c r="B64" s="12">
        <v>75.44</v>
      </c>
      <c r="C64" s="13">
        <v>97.861999999999995</v>
      </c>
      <c r="D64" s="14">
        <v>841.4751</v>
      </c>
      <c r="E64" s="15">
        <v>2.508</v>
      </c>
      <c r="F64" s="16">
        <v>1.3366</v>
      </c>
      <c r="G64" s="16">
        <v>252.24</v>
      </c>
      <c r="H64" s="12">
        <v>633.47064</v>
      </c>
      <c r="I64" s="17">
        <f t="shared" si="0"/>
        <v>166.31393298059965</v>
      </c>
      <c r="J64" s="17">
        <f t="shared" si="1"/>
        <v>188.17371774903759</v>
      </c>
      <c r="K64" s="17">
        <f t="shared" si="2"/>
        <v>153.97368152359954</v>
      </c>
      <c r="L64" s="17">
        <f t="shared" si="3"/>
        <v>167.61344650137005</v>
      </c>
      <c r="M64" s="17">
        <f t="shared" si="4"/>
        <v>170.87701355152134</v>
      </c>
      <c r="N64" s="17">
        <f t="shared" si="5"/>
        <v>144.90722123283737</v>
      </c>
      <c r="O64" s="17">
        <f>+H64*$O$3/$H$3</f>
        <v>705596.73862193408</v>
      </c>
      <c r="P64" s="1">
        <f t="shared" si="8"/>
        <v>114.77270184718118</v>
      </c>
      <c r="Q64" s="1">
        <f t="shared" si="9"/>
        <v>129.85806790586335</v>
      </c>
      <c r="R64" s="1">
        <f t="shared" si="10"/>
        <v>106.25673462897625</v>
      </c>
      <c r="S64" s="1">
        <f t="shared" si="6"/>
        <v>115.6694918827049</v>
      </c>
      <c r="T64" s="1">
        <f t="shared" si="7"/>
        <v>117.9216688428216</v>
      </c>
      <c r="U64" s="1">
        <f t="shared" si="11"/>
        <v>486930.00432889338</v>
      </c>
    </row>
    <row r="65" spans="1:21" x14ac:dyDescent="0.3">
      <c r="A65" s="2" t="s">
        <v>64</v>
      </c>
      <c r="B65" s="12">
        <v>76.62</v>
      </c>
      <c r="C65" s="13">
        <v>98.73</v>
      </c>
      <c r="D65" s="14">
        <v>808.46029999999996</v>
      </c>
      <c r="E65" s="15">
        <v>2.5968</v>
      </c>
      <c r="F65" s="16">
        <v>1.3865000000000001</v>
      </c>
      <c r="G65" s="16">
        <v>255.23</v>
      </c>
      <c r="H65" s="12">
        <v>633.203712</v>
      </c>
      <c r="I65" s="17">
        <f t="shared" si="0"/>
        <v>168.91534391534393</v>
      </c>
      <c r="J65" s="17">
        <f t="shared" si="1"/>
        <v>189.84274951832666</v>
      </c>
      <c r="K65" s="17">
        <f t="shared" si="2"/>
        <v>147.93261114520649</v>
      </c>
      <c r="L65" s="17">
        <f t="shared" si="3"/>
        <v>173.54808527701664</v>
      </c>
      <c r="M65" s="17">
        <f t="shared" si="4"/>
        <v>177.25645614932242</v>
      </c>
      <c r="N65" s="17">
        <f t="shared" si="5"/>
        <v>146.62492100878958</v>
      </c>
      <c r="O65" s="17">
        <f>+H65*$O$3/$H$3</f>
        <v>705299.41856579564</v>
      </c>
      <c r="P65" s="1">
        <f t="shared" si="8"/>
        <v>115.20234265307336</v>
      </c>
      <c r="Q65" s="1">
        <f t="shared" si="9"/>
        <v>129.47509073641467</v>
      </c>
      <c r="R65" s="1">
        <f t="shared" si="10"/>
        <v>100.89186076106293</v>
      </c>
      <c r="S65" s="1">
        <f t="shared" si="6"/>
        <v>118.36192925663238</v>
      </c>
      <c r="T65" s="1">
        <f t="shared" si="7"/>
        <v>120.89108381425598</v>
      </c>
      <c r="U65" s="1">
        <f t="shared" si="11"/>
        <v>481022.88049895404</v>
      </c>
    </row>
    <row r="66" spans="1:21" x14ac:dyDescent="0.3">
      <c r="A66" s="2" t="s">
        <v>65</v>
      </c>
      <c r="B66" s="12">
        <v>77.73</v>
      </c>
      <c r="C66" s="13">
        <v>101.72499999999999</v>
      </c>
      <c r="D66" s="14">
        <v>839.47040000000004</v>
      </c>
      <c r="E66" s="15">
        <v>2.6713</v>
      </c>
      <c r="F66" s="16">
        <v>1.3836999999999999</v>
      </c>
      <c r="G66" s="16">
        <v>259.39</v>
      </c>
      <c r="H66" s="12">
        <v>630.96105999999997</v>
      </c>
      <c r="I66" s="17">
        <f t="shared" si="0"/>
        <v>171.36243386243387</v>
      </c>
      <c r="J66" s="17">
        <f t="shared" si="1"/>
        <v>195.60167826143805</v>
      </c>
      <c r="K66" s="17">
        <f t="shared" si="2"/>
        <v>153.60686016507054</v>
      </c>
      <c r="L66" s="17">
        <f t="shared" si="3"/>
        <v>178.52703334892735</v>
      </c>
      <c r="M66" s="17">
        <f t="shared" si="4"/>
        <v>176.89849143441575</v>
      </c>
      <c r="N66" s="17">
        <f t="shared" si="5"/>
        <v>149.01476417533178</v>
      </c>
      <c r="O66" s="17">
        <f>+H66*$O$3/$H$3</f>
        <v>702801.42128361075</v>
      </c>
      <c r="P66" s="1">
        <f t="shared" si="8"/>
        <v>114.99695000745542</v>
      </c>
      <c r="Q66" s="1">
        <f t="shared" si="9"/>
        <v>131.26328746277233</v>
      </c>
      <c r="R66" s="1">
        <f t="shared" si="10"/>
        <v>103.08163826259234</v>
      </c>
      <c r="S66" s="1">
        <f t="shared" si="6"/>
        <v>119.80492962353128</v>
      </c>
      <c r="T66" s="1">
        <f t="shared" si="7"/>
        <v>118.71205676390279</v>
      </c>
      <c r="U66" s="1">
        <f t="shared" si="11"/>
        <v>471632.07295130158</v>
      </c>
    </row>
    <row r="67" spans="1:21" x14ac:dyDescent="0.3">
      <c r="A67" s="2" t="s">
        <v>66</v>
      </c>
      <c r="B67" s="12">
        <v>78.88</v>
      </c>
      <c r="C67" s="13">
        <v>101.825</v>
      </c>
      <c r="D67" s="14">
        <v>829.81150000000002</v>
      </c>
      <c r="E67" s="15">
        <v>2.6619999999999999</v>
      </c>
      <c r="F67" s="16">
        <v>1.4288000000000001</v>
      </c>
      <c r="G67" s="16">
        <v>260.85000000000002</v>
      </c>
      <c r="H67" s="12">
        <v>608.87925999999993</v>
      </c>
      <c r="I67" s="17">
        <f t="shared" si="0"/>
        <v>173.89770723104056</v>
      </c>
      <c r="J67" s="17">
        <f t="shared" si="1"/>
        <v>195.79396302748518</v>
      </c>
      <c r="K67" s="17">
        <f t="shared" si="2"/>
        <v>151.83946812641329</v>
      </c>
      <c r="L67" s="17">
        <f t="shared" si="3"/>
        <v>177.90550023391032</v>
      </c>
      <c r="M67" s="17">
        <f t="shared" si="4"/>
        <v>182.66428023523395</v>
      </c>
      <c r="N67" s="17">
        <f t="shared" si="5"/>
        <v>149.85350720974324</v>
      </c>
      <c r="O67" s="17">
        <f>+H67*$O$3/$H$3</f>
        <v>678205.41780837171</v>
      </c>
      <c r="P67" s="1">
        <f t="shared" si="8"/>
        <v>116.04513665979384</v>
      </c>
      <c r="Q67" s="1">
        <f t="shared" si="9"/>
        <v>130.65691065437736</v>
      </c>
      <c r="R67" s="1">
        <f t="shared" si="10"/>
        <v>101.32526822604852</v>
      </c>
      <c r="S67" s="1">
        <f t="shared" si="6"/>
        <v>118.71961060270945</v>
      </c>
      <c r="T67" s="1">
        <f t="shared" si="7"/>
        <v>121.89523197449557</v>
      </c>
      <c r="U67" s="1">
        <f t="shared" si="11"/>
        <v>452578.94221929554</v>
      </c>
    </row>
    <row r="68" spans="1:21" x14ac:dyDescent="0.3">
      <c r="A68" s="2" t="s">
        <v>67</v>
      </c>
      <c r="B68" s="12">
        <v>79.94</v>
      </c>
      <c r="C68" s="13">
        <v>101.10299999999999</v>
      </c>
      <c r="D68" s="14">
        <v>822.49530000000004</v>
      </c>
      <c r="E68" s="15">
        <v>2.6808999999999998</v>
      </c>
      <c r="F68" s="16">
        <v>1.3575999999999999</v>
      </c>
      <c r="G68" s="16">
        <v>259.51</v>
      </c>
      <c r="H68" s="12">
        <v>703.73624999999993</v>
      </c>
      <c r="I68" s="17">
        <f t="shared" si="0"/>
        <v>176.23456790123458</v>
      </c>
      <c r="J68" s="17">
        <f t="shared" si="1"/>
        <v>194.40566701662493</v>
      </c>
      <c r="K68" s="17">
        <f t="shared" si="2"/>
        <v>150.50074491432662</v>
      </c>
      <c r="L68" s="17">
        <f t="shared" si="3"/>
        <v>179.16861591926752</v>
      </c>
      <c r="M68" s="17">
        <f t="shared" si="4"/>
        <v>173.5617489133214</v>
      </c>
      <c r="N68" s="17">
        <f t="shared" si="5"/>
        <v>149.08370195898203</v>
      </c>
      <c r="O68" s="17">
        <f>+H68*$O$3/$H$3</f>
        <v>783862.69464679551</v>
      </c>
      <c r="P68" s="1">
        <f t="shared" si="8"/>
        <v>118.21182703775538</v>
      </c>
      <c r="Q68" s="1">
        <f t="shared" si="9"/>
        <v>130.40034857070594</v>
      </c>
      <c r="R68" s="1">
        <f t="shared" si="10"/>
        <v>100.95050158852004</v>
      </c>
      <c r="S68" s="1">
        <f t="shared" si="6"/>
        <v>120.17988121100109</v>
      </c>
      <c r="T68" s="1">
        <f t="shared" si="7"/>
        <v>116.41899592825654</v>
      </c>
      <c r="U68" s="1">
        <f t="shared" si="11"/>
        <v>525786.98029812984</v>
      </c>
    </row>
    <row r="69" spans="1:21" x14ac:dyDescent="0.3">
      <c r="A69" s="2" t="s">
        <v>68</v>
      </c>
      <c r="B69" s="12">
        <v>80.62</v>
      </c>
      <c r="C69" s="13">
        <v>97.483000000000004</v>
      </c>
      <c r="D69" s="14">
        <v>799.09680000000003</v>
      </c>
      <c r="E69" s="15">
        <v>2.77</v>
      </c>
      <c r="F69" s="16">
        <v>1.3180000000000001</v>
      </c>
      <c r="G69" s="16">
        <v>259.74</v>
      </c>
      <c r="H69" s="12">
        <v>787.62179999999989</v>
      </c>
      <c r="I69" s="17">
        <f t="shared" ref="I69:I134" si="12">+B69*$I$3/$B$3</f>
        <v>177.73368606701939</v>
      </c>
      <c r="J69" s="17">
        <f t="shared" ref="J69:J134" si="13">+C69*$J$3/$C$3</f>
        <v>187.44495848571904</v>
      </c>
      <c r="K69" s="17">
        <f t="shared" ref="K69:K134" si="14">+D69*$K$3/$D$3</f>
        <v>146.21927159784948</v>
      </c>
      <c r="L69" s="17">
        <f t="shared" ref="L69:L134" si="15">+E69*$L$3/$E$3</f>
        <v>185.12330415023726</v>
      </c>
      <c r="M69" s="17">
        <f t="shared" ref="M69:M134" si="16">+F69*$M$3/$F$3</f>
        <v>168.49910508821276</v>
      </c>
      <c r="N69" s="17">
        <f t="shared" ref="N69:N132" si="17">+G69*$M$3/$G$3</f>
        <v>149.21583271097836</v>
      </c>
      <c r="O69" s="17">
        <f>+H69*$O$3/$H$3</f>
        <v>877299.33836797427</v>
      </c>
      <c r="P69" s="1">
        <f t="shared" si="8"/>
        <v>119.11181463650597</v>
      </c>
      <c r="Q69" s="1">
        <f t="shared" si="9"/>
        <v>125.62001972591479</v>
      </c>
      <c r="R69" s="1">
        <f t="shared" si="10"/>
        <v>97.991794128889111</v>
      </c>
      <c r="S69" s="1">
        <f t="shared" ref="S69:S132" si="18">(L69/$N69)*100</f>
        <v>124.06411624482865</v>
      </c>
      <c r="T69" s="1">
        <f t="shared" ref="T69:T132" si="19">(M69/$N69)*100</f>
        <v>112.92307393048893</v>
      </c>
      <c r="U69" s="1">
        <f t="shared" si="11"/>
        <v>587939.84688424296</v>
      </c>
    </row>
    <row r="70" spans="1:21" x14ac:dyDescent="0.3">
      <c r="A70" s="2" t="s">
        <v>69</v>
      </c>
      <c r="B70" s="12">
        <v>81.11</v>
      </c>
      <c r="C70" s="13">
        <v>106.379</v>
      </c>
      <c r="D70" s="14">
        <v>752.1037</v>
      </c>
      <c r="E70" s="15">
        <v>2.9121000000000001</v>
      </c>
      <c r="F70" s="16">
        <v>1.3695999999999999</v>
      </c>
      <c r="G70" s="16">
        <v>260.77999999999997</v>
      </c>
      <c r="H70" s="12">
        <v>669.37530600000002</v>
      </c>
      <c r="I70" s="17">
        <f t="shared" si="12"/>
        <v>178.81393298059965</v>
      </c>
      <c r="J70" s="17">
        <f t="shared" si="13"/>
        <v>204.55061127327124</v>
      </c>
      <c r="K70" s="17">
        <f t="shared" si="14"/>
        <v>137.62044245459057</v>
      </c>
      <c r="L70" s="17">
        <f t="shared" si="15"/>
        <v>194.6200628216267</v>
      </c>
      <c r="M70" s="17">
        <f t="shared" si="16"/>
        <v>175.09588340577855</v>
      </c>
      <c r="N70" s="17">
        <f t="shared" si="17"/>
        <v>149.81329350261387</v>
      </c>
      <c r="O70" s="17">
        <f>+H70*$O$3/$H$3</f>
        <v>745589.46066965186</v>
      </c>
      <c r="P70" s="1">
        <f t="shared" ref="P70:P133" si="20">(I70/N70)*100</f>
        <v>119.35785456681106</v>
      </c>
      <c r="Q70" s="1">
        <f t="shared" ref="Q70:Q133" si="21">(J70/$N70)*100</f>
        <v>136.53702317792136</v>
      </c>
      <c r="R70" s="1">
        <f t="shared" ref="R70:R133" si="22">(K70/$N70)*100</f>
        <v>91.861302316399204</v>
      </c>
      <c r="S70" s="1">
        <f t="shared" si="18"/>
        <v>129.90840683856339</v>
      </c>
      <c r="T70" s="1">
        <f t="shared" si="19"/>
        <v>116.87606574293994</v>
      </c>
      <c r="U70" s="1">
        <f t="shared" ref="U70:U133" si="23">(O70/$N70)*100</f>
        <v>497679.10659853631</v>
      </c>
    </row>
    <row r="71" spans="1:21" x14ac:dyDescent="0.3">
      <c r="A71" s="2" t="s">
        <v>70</v>
      </c>
      <c r="B71" s="12">
        <v>81.75</v>
      </c>
      <c r="C71" s="13">
        <v>108.383</v>
      </c>
      <c r="D71" s="14">
        <v>742.05470000000003</v>
      </c>
      <c r="E71" s="15">
        <v>3.0247000000000002</v>
      </c>
      <c r="F71" s="16">
        <v>1.4095</v>
      </c>
      <c r="G71" s="16">
        <v>263.11</v>
      </c>
      <c r="H71" s="12">
        <v>714.64586900000006</v>
      </c>
      <c r="I71" s="17">
        <f t="shared" si="12"/>
        <v>180.22486772486772</v>
      </c>
      <c r="J71" s="17">
        <f t="shared" si="13"/>
        <v>208.40399798485564</v>
      </c>
      <c r="K71" s="17">
        <f t="shared" si="14"/>
        <v>135.78166965474108</v>
      </c>
      <c r="L71" s="17">
        <f t="shared" si="15"/>
        <v>202.14529171957497</v>
      </c>
      <c r="M71" s="17">
        <f t="shared" si="16"/>
        <v>180.19688059319864</v>
      </c>
      <c r="N71" s="17">
        <f t="shared" si="17"/>
        <v>151.15183546848971</v>
      </c>
      <c r="O71" s="17">
        <f>+H71*$O$3/$H$3</f>
        <v>796014.46790973307</v>
      </c>
      <c r="P71" s="1">
        <f t="shared" si="20"/>
        <v>119.23432300128356</v>
      </c>
      <c r="Q71" s="1">
        <f t="shared" si="21"/>
        <v>137.87725259102206</v>
      </c>
      <c r="R71" s="1">
        <f t="shared" si="22"/>
        <v>89.831307197752935</v>
      </c>
      <c r="S71" s="1">
        <f t="shared" si="18"/>
        <v>133.73657758970168</v>
      </c>
      <c r="T71" s="1">
        <f t="shared" si="19"/>
        <v>119.21580709535206</v>
      </c>
      <c r="U71" s="1">
        <f t="shared" si="23"/>
        <v>526632.35311864701</v>
      </c>
    </row>
    <row r="72" spans="1:21" x14ac:dyDescent="0.3">
      <c r="A72" s="2" t="s">
        <v>71</v>
      </c>
      <c r="B72" s="12">
        <v>82.66</v>
      </c>
      <c r="C72" s="13">
        <v>106.93600000000001</v>
      </c>
      <c r="D72" s="14">
        <v>794.09</v>
      </c>
      <c r="E72" s="15">
        <v>2.9140999999999999</v>
      </c>
      <c r="F72" s="16">
        <v>1.4533</v>
      </c>
      <c r="G72" s="16">
        <v>267.2</v>
      </c>
      <c r="H72" s="12">
        <v>910.65625</v>
      </c>
      <c r="I72" s="17">
        <f t="shared" si="12"/>
        <v>182.2310405643739</v>
      </c>
      <c r="J72" s="17">
        <f t="shared" si="13"/>
        <v>205.62163742015375</v>
      </c>
      <c r="K72" s="17">
        <f t="shared" si="14"/>
        <v>145.30312395586651</v>
      </c>
      <c r="L72" s="17">
        <f t="shared" si="15"/>
        <v>194.7537258571142</v>
      </c>
      <c r="M72" s="17">
        <f t="shared" si="16"/>
        <v>185.79647149066736</v>
      </c>
      <c r="N72" s="17">
        <f t="shared" si="17"/>
        <v>153.50146492790256</v>
      </c>
      <c r="O72" s="17">
        <f>+H72*$O$3/$H$3</f>
        <v>1014342.3221724699</v>
      </c>
      <c r="P72" s="1">
        <f t="shared" si="20"/>
        <v>118.71615730179852</v>
      </c>
      <c r="Q72" s="1">
        <f t="shared" si="21"/>
        <v>133.95418572502308</v>
      </c>
      <c r="R72" s="1">
        <f t="shared" si="22"/>
        <v>94.659112226787741</v>
      </c>
      <c r="S72" s="1">
        <f t="shared" si="18"/>
        <v>126.87418061357735</v>
      </c>
      <c r="T72" s="1">
        <f t="shared" si="19"/>
        <v>121.03889143854967</v>
      </c>
      <c r="U72" s="1">
        <f t="shared" si="23"/>
        <v>660803.02402904886</v>
      </c>
    </row>
    <row r="73" spans="1:21" x14ac:dyDescent="0.3">
      <c r="A73" s="2" t="s">
        <v>72</v>
      </c>
      <c r="B73" s="12">
        <v>83.73</v>
      </c>
      <c r="C73" s="13">
        <v>99.680999999999997</v>
      </c>
      <c r="D73" s="14">
        <v>752.3279</v>
      </c>
      <c r="E73" s="15">
        <v>2.9121000000000001</v>
      </c>
      <c r="F73" s="16">
        <v>1.3186</v>
      </c>
      <c r="G73" s="16">
        <v>268.98</v>
      </c>
      <c r="H73" s="12">
        <v>1097.0754330000002</v>
      </c>
      <c r="I73" s="17">
        <f t="shared" si="12"/>
        <v>184.58994708994709</v>
      </c>
      <c r="J73" s="17">
        <f t="shared" si="13"/>
        <v>191.67137764343482</v>
      </c>
      <c r="K73" s="17">
        <f t="shared" si="14"/>
        <v>137.66146672185363</v>
      </c>
      <c r="L73" s="17">
        <f t="shared" si="15"/>
        <v>194.6200628216267</v>
      </c>
      <c r="M73" s="17">
        <f t="shared" si="16"/>
        <v>168.57581181283561</v>
      </c>
      <c r="N73" s="17">
        <f t="shared" si="17"/>
        <v>154.52404205204803</v>
      </c>
      <c r="O73" s="17">
        <f>+H73*$O$3/$H$3</f>
        <v>1221986.9377798573</v>
      </c>
      <c r="P73" s="1">
        <f t="shared" si="20"/>
        <v>119.45710495184434</v>
      </c>
      <c r="Q73" s="1">
        <f t="shared" si="21"/>
        <v>124.03984201945386</v>
      </c>
      <c r="R73" s="1">
        <f t="shared" si="22"/>
        <v>89.087409890226269</v>
      </c>
      <c r="S73" s="1">
        <f t="shared" si="18"/>
        <v>125.94807917079545</v>
      </c>
      <c r="T73" s="1">
        <f t="shared" si="19"/>
        <v>109.0935815386285</v>
      </c>
      <c r="U73" s="1">
        <f t="shared" si="23"/>
        <v>790806.99776689627</v>
      </c>
    </row>
    <row r="74" spans="1:21" x14ac:dyDescent="0.3">
      <c r="A74" s="2" t="s">
        <v>73</v>
      </c>
      <c r="B74" s="12">
        <v>84.5</v>
      </c>
      <c r="C74" s="13">
        <v>99.388999999999996</v>
      </c>
      <c r="D74" s="14">
        <v>717.26990000000001</v>
      </c>
      <c r="E74" s="15">
        <v>2.9167000000000001</v>
      </c>
      <c r="F74" s="16">
        <v>1.2946</v>
      </c>
      <c r="G74" s="16">
        <v>269.54000000000002</v>
      </c>
      <c r="H74" s="12">
        <v>1252.9559859999999</v>
      </c>
      <c r="I74" s="17">
        <f t="shared" si="12"/>
        <v>186.28747795414463</v>
      </c>
      <c r="J74" s="17">
        <f t="shared" si="13"/>
        <v>191.10990612657721</v>
      </c>
      <c r="K74" s="17">
        <f t="shared" si="14"/>
        <v>131.2465302289564</v>
      </c>
      <c r="L74" s="17">
        <f t="shared" si="15"/>
        <v>194.92748780324803</v>
      </c>
      <c r="M74" s="17">
        <f t="shared" si="16"/>
        <v>165.50754282792127</v>
      </c>
      <c r="N74" s="17">
        <f t="shared" si="17"/>
        <v>154.84575170908258</v>
      </c>
      <c r="O74" s="17">
        <f>+H74*$O$3/$H$3</f>
        <v>1395615.8368419881</v>
      </c>
      <c r="P74" s="1">
        <f t="shared" si="20"/>
        <v>120.30519139080637</v>
      </c>
      <c r="Q74" s="1">
        <f t="shared" si="21"/>
        <v>123.41953461250014</v>
      </c>
      <c r="R74" s="1">
        <f t="shared" si="22"/>
        <v>84.759529260794082</v>
      </c>
      <c r="S74" s="1">
        <f t="shared" si="18"/>
        <v>125.88494398572152</v>
      </c>
      <c r="T74" s="1">
        <f t="shared" si="19"/>
        <v>106.88542694982657</v>
      </c>
      <c r="U74" s="1">
        <f t="shared" si="23"/>
        <v>901294.23728977086</v>
      </c>
    </row>
    <row r="75" spans="1:21" x14ac:dyDescent="0.3">
      <c r="A75" s="2" t="s">
        <v>74</v>
      </c>
      <c r="B75" s="12">
        <v>85.69</v>
      </c>
      <c r="C75" s="13">
        <v>106.157</v>
      </c>
      <c r="D75" s="14">
        <v>734.81089999999995</v>
      </c>
      <c r="E75" s="15">
        <v>2.9542999999999999</v>
      </c>
      <c r="F75" s="16">
        <v>1.3545</v>
      </c>
      <c r="G75" s="16">
        <v>274.44</v>
      </c>
      <c r="H75" s="12">
        <v>1085.321191</v>
      </c>
      <c r="I75" s="17">
        <f t="shared" si="12"/>
        <v>188.91093474426808</v>
      </c>
      <c r="J75" s="17">
        <f t="shared" si="13"/>
        <v>204.12373909264662</v>
      </c>
      <c r="K75" s="17">
        <f t="shared" si="14"/>
        <v>134.45619424350116</v>
      </c>
      <c r="L75" s="17">
        <f t="shared" si="15"/>
        <v>197.4403528704137</v>
      </c>
      <c r="M75" s="17">
        <f t="shared" si="16"/>
        <v>173.16543083610333</v>
      </c>
      <c r="N75" s="17">
        <f t="shared" si="17"/>
        <v>157.66071120813467</v>
      </c>
      <c r="O75" s="17">
        <f>+H75*$O$3/$H$3</f>
        <v>1208894.3739000645</v>
      </c>
      <c r="P75" s="1">
        <f t="shared" si="20"/>
        <v>119.82118645581818</v>
      </c>
      <c r="Q75" s="1">
        <f t="shared" si="21"/>
        <v>129.47026404262132</v>
      </c>
      <c r="R75" s="1">
        <f t="shared" si="22"/>
        <v>85.281991444272862</v>
      </c>
      <c r="S75" s="1">
        <f t="shared" si="18"/>
        <v>125.23116974257729</v>
      </c>
      <c r="T75" s="1">
        <f t="shared" si="19"/>
        <v>109.83423169232074</v>
      </c>
      <c r="U75" s="1">
        <f t="shared" si="23"/>
        <v>766769.58047217689</v>
      </c>
    </row>
    <row r="76" spans="1:21" x14ac:dyDescent="0.3">
      <c r="A76" s="2" t="s">
        <v>75</v>
      </c>
      <c r="B76" s="12">
        <v>86.61</v>
      </c>
      <c r="C76" s="13">
        <v>118.146</v>
      </c>
      <c r="D76" s="14">
        <v>758.14409999999998</v>
      </c>
      <c r="E76" s="15">
        <v>2.9643999999999999</v>
      </c>
      <c r="F76" s="16">
        <v>1.4200999999999999</v>
      </c>
      <c r="G76" s="16">
        <v>274.38</v>
      </c>
      <c r="H76" s="12">
        <v>1289.4843559999999</v>
      </c>
      <c r="I76" s="17">
        <f t="shared" si="12"/>
        <v>190.93915343915344</v>
      </c>
      <c r="J76" s="17">
        <f t="shared" si="13"/>
        <v>227.17675969403649</v>
      </c>
      <c r="K76" s="17">
        <f t="shared" si="14"/>
        <v>138.72571892192178</v>
      </c>
      <c r="L76" s="17">
        <f t="shared" si="15"/>
        <v>198.11535119962574</v>
      </c>
      <c r="M76" s="17">
        <f t="shared" si="16"/>
        <v>181.55203272820251</v>
      </c>
      <c r="N76" s="17">
        <f t="shared" si="17"/>
        <v>157.62624231630954</v>
      </c>
      <c r="O76" s="17">
        <f>+H76*$O$3/$H$3</f>
        <v>1436303.2769720866</v>
      </c>
      <c r="P76" s="1">
        <f t="shared" si="20"/>
        <v>121.13411487409226</v>
      </c>
      <c r="Q76" s="1">
        <f t="shared" si="21"/>
        <v>144.12369181405688</v>
      </c>
      <c r="R76" s="1">
        <f t="shared" si="22"/>
        <v>88.009278711053724</v>
      </c>
      <c r="S76" s="1">
        <f t="shared" si="18"/>
        <v>125.68678177461494</v>
      </c>
      <c r="T76" s="1">
        <f t="shared" si="19"/>
        <v>115.17881163713903</v>
      </c>
      <c r="U76" s="1">
        <f t="shared" si="23"/>
        <v>911208.22006899596</v>
      </c>
    </row>
    <row r="77" spans="1:21" x14ac:dyDescent="0.3">
      <c r="A77" s="2" t="s">
        <v>76</v>
      </c>
      <c r="B77" s="12">
        <v>87.53</v>
      </c>
      <c r="C77" s="13">
        <v>111.479</v>
      </c>
      <c r="D77" s="14">
        <v>832.68039999999996</v>
      </c>
      <c r="E77" s="15">
        <v>2.8159999999999998</v>
      </c>
      <c r="F77" s="16">
        <v>1.3977999999999999</v>
      </c>
      <c r="G77" s="16">
        <v>274.27</v>
      </c>
      <c r="H77" s="12">
        <v>1166.1056000000001</v>
      </c>
      <c r="I77" s="17">
        <f t="shared" si="12"/>
        <v>192.96737213403881</v>
      </c>
      <c r="J77" s="17">
        <f t="shared" si="13"/>
        <v>214.35713434167465</v>
      </c>
      <c r="K77" s="17">
        <f t="shared" si="14"/>
        <v>152.36442138399994</v>
      </c>
      <c r="L77" s="17">
        <f t="shared" si="15"/>
        <v>188.19755396645056</v>
      </c>
      <c r="M77" s="17">
        <f t="shared" si="16"/>
        <v>178.70109946305294</v>
      </c>
      <c r="N77" s="17">
        <f t="shared" si="17"/>
        <v>157.56304934796347</v>
      </c>
      <c r="O77" s="17">
        <f>+H77*$O$3/$H$3</f>
        <v>1298876.7849584532</v>
      </c>
      <c r="P77" s="1">
        <f t="shared" si="20"/>
        <v>122.46994008594501</v>
      </c>
      <c r="Q77" s="1">
        <f t="shared" si="21"/>
        <v>136.04530708737852</v>
      </c>
      <c r="R77" s="1">
        <f t="shared" si="22"/>
        <v>96.700604624322267</v>
      </c>
      <c r="S77" s="1">
        <f t="shared" si="18"/>
        <v>119.44269595267454</v>
      </c>
      <c r="T77" s="1">
        <f t="shared" si="19"/>
        <v>113.41561375117084</v>
      </c>
      <c r="U77" s="1">
        <f t="shared" si="23"/>
        <v>824353.67323337565</v>
      </c>
    </row>
    <row r="78" spans="1:21" x14ac:dyDescent="0.3">
      <c r="A78" s="2" t="s">
        <v>77</v>
      </c>
      <c r="B78" s="12">
        <v>88.61</v>
      </c>
      <c r="C78" s="13">
        <v>116.015</v>
      </c>
      <c r="D78" s="14">
        <v>853.27800000000002</v>
      </c>
      <c r="E78" s="15">
        <v>2.7945000000000002</v>
      </c>
      <c r="F78" s="16">
        <v>1.5985</v>
      </c>
      <c r="G78" s="16">
        <v>276.42</v>
      </c>
      <c r="H78" s="12">
        <v>1251.1814850000001</v>
      </c>
      <c r="I78" s="17">
        <f t="shared" si="12"/>
        <v>195.34832451499119</v>
      </c>
      <c r="J78" s="17">
        <f t="shared" si="13"/>
        <v>223.07917132957223</v>
      </c>
      <c r="K78" s="17">
        <f t="shared" si="14"/>
        <v>156.13338412876863</v>
      </c>
      <c r="L78" s="17">
        <f t="shared" si="15"/>
        <v>186.76067633495961</v>
      </c>
      <c r="M78" s="17">
        <f t="shared" si="16"/>
        <v>204.35949884939913</v>
      </c>
      <c r="N78" s="17">
        <f t="shared" si="17"/>
        <v>158.79818463836389</v>
      </c>
      <c r="O78" s="17">
        <f>+H78*$O$3/$H$3</f>
        <v>1393639.2935908576</v>
      </c>
      <c r="P78" s="1">
        <f t="shared" si="20"/>
        <v>123.01672400088457</v>
      </c>
      <c r="Q78" s="1">
        <f t="shared" si="21"/>
        <v>140.47967351616612</v>
      </c>
      <c r="R78" s="1">
        <f t="shared" si="22"/>
        <v>98.321894853103075</v>
      </c>
      <c r="S78" s="1">
        <f t="shared" si="18"/>
        <v>117.60882327482243</v>
      </c>
      <c r="T78" s="1">
        <f t="shared" si="19"/>
        <v>128.69133190331706</v>
      </c>
      <c r="U78" s="1">
        <f t="shared" si="23"/>
        <v>877616.64074727066</v>
      </c>
    </row>
    <row r="79" spans="1:21" x14ac:dyDescent="0.3">
      <c r="A79" s="2" t="s">
        <v>78</v>
      </c>
      <c r="B79" s="12">
        <v>89.68</v>
      </c>
      <c r="C79" s="13">
        <v>115.13200000000001</v>
      </c>
      <c r="D79" s="14">
        <v>778.03409999999997</v>
      </c>
      <c r="E79" s="15">
        <v>2.948</v>
      </c>
      <c r="F79" s="16">
        <v>1.5157</v>
      </c>
      <c r="G79" s="16">
        <v>278.02</v>
      </c>
      <c r="H79" s="12">
        <v>1567.8643200000001</v>
      </c>
      <c r="I79" s="17">
        <f t="shared" si="12"/>
        <v>197.70723104056438</v>
      </c>
      <c r="J79" s="17">
        <f t="shared" si="13"/>
        <v>221.38129684537614</v>
      </c>
      <c r="K79" s="17">
        <f t="shared" si="14"/>
        <v>142.36520454128757</v>
      </c>
      <c r="L79" s="17">
        <f t="shared" si="15"/>
        <v>197.01931430862797</v>
      </c>
      <c r="M79" s="17">
        <f t="shared" si="16"/>
        <v>193.77397085144463</v>
      </c>
      <c r="N79" s="17">
        <f t="shared" si="17"/>
        <v>159.71735508703395</v>
      </c>
      <c r="O79" s="17">
        <f>+H79*$O$3/$H$3</f>
        <v>1746379.2020316783</v>
      </c>
      <c r="P79" s="1">
        <f t="shared" si="20"/>
        <v>123.7856906238078</v>
      </c>
      <c r="Q79" s="1">
        <f t="shared" si="21"/>
        <v>138.60816610990082</v>
      </c>
      <c r="R79" s="1">
        <f t="shared" si="22"/>
        <v>89.135713813761342</v>
      </c>
      <c r="S79" s="1">
        <f t="shared" si="18"/>
        <v>123.35498180599551</v>
      </c>
      <c r="T79" s="1">
        <f t="shared" si="19"/>
        <v>121.32305268006247</v>
      </c>
      <c r="U79" s="1">
        <f t="shared" si="23"/>
        <v>1093418.5587283443</v>
      </c>
    </row>
    <row r="80" spans="1:21" x14ac:dyDescent="0.3">
      <c r="A80" s="2" t="s">
        <v>79</v>
      </c>
      <c r="B80" s="12">
        <v>90.46</v>
      </c>
      <c r="C80" s="13">
        <v>122.34399999999999</v>
      </c>
      <c r="D80" s="14">
        <v>768.17190000000005</v>
      </c>
      <c r="E80" s="15">
        <v>2.8763000000000001</v>
      </c>
      <c r="F80" s="16">
        <v>1.7341</v>
      </c>
      <c r="G80" s="16">
        <v>279.33</v>
      </c>
      <c r="H80" s="12">
        <v>1916.5649790000002</v>
      </c>
      <c r="I80" s="17">
        <f t="shared" si="12"/>
        <v>199.42680776014109</v>
      </c>
      <c r="J80" s="17">
        <f t="shared" si="13"/>
        <v>235.2488741726948</v>
      </c>
      <c r="K80" s="17">
        <f t="shared" si="14"/>
        <v>140.56061253146811</v>
      </c>
      <c r="L80" s="17">
        <f t="shared" si="15"/>
        <v>192.22749448639979</v>
      </c>
      <c r="M80" s="17">
        <f t="shared" si="16"/>
        <v>221.69521861416516</v>
      </c>
      <c r="N80" s="17">
        <f t="shared" si="17"/>
        <v>160.46992589188258</v>
      </c>
      <c r="O80" s="17">
        <f>+H80*$O$3/$H$3</f>
        <v>2134782.440018713</v>
      </c>
      <c r="P80" s="1">
        <f t="shared" si="20"/>
        <v>124.27674946052252</v>
      </c>
      <c r="Q80" s="1">
        <f t="shared" si="21"/>
        <v>146.59997682755517</v>
      </c>
      <c r="R80" s="1">
        <f t="shared" si="22"/>
        <v>87.593118617236428</v>
      </c>
      <c r="S80" s="1">
        <f t="shared" si="18"/>
        <v>119.79035536908893</v>
      </c>
      <c r="T80" s="1">
        <f t="shared" si="19"/>
        <v>138.15374898567188</v>
      </c>
      <c r="U80" s="1">
        <f t="shared" si="23"/>
        <v>1330331.7915514172</v>
      </c>
    </row>
    <row r="81" spans="1:21" x14ac:dyDescent="0.3">
      <c r="A81" s="2" t="s">
        <v>80</v>
      </c>
      <c r="B81" s="12">
        <v>91.31</v>
      </c>
      <c r="C81" s="13">
        <v>129.71600000000001</v>
      </c>
      <c r="D81" s="14">
        <v>754.05529999999999</v>
      </c>
      <c r="E81" s="15">
        <v>2.9872999999999998</v>
      </c>
      <c r="F81" s="16">
        <v>1.9507000000000001</v>
      </c>
      <c r="G81" s="16">
        <v>282.58</v>
      </c>
      <c r="H81" s="12">
        <v>1859.5942499999999</v>
      </c>
      <c r="I81" s="17">
        <f t="shared" si="12"/>
        <v>201.30070546737213</v>
      </c>
      <c r="J81" s="17">
        <f t="shared" si="13"/>
        <v>249.42410712568886</v>
      </c>
      <c r="K81" s="17">
        <f t="shared" si="14"/>
        <v>137.97754753929416</v>
      </c>
      <c r="L81" s="17">
        <f t="shared" si="15"/>
        <v>199.645792955958</v>
      </c>
      <c r="M81" s="17">
        <f t="shared" si="16"/>
        <v>249.38634620301715</v>
      </c>
      <c r="N81" s="17">
        <f t="shared" si="17"/>
        <v>162.33699086574367</v>
      </c>
      <c r="O81" s="17">
        <f>+H81*$O$3/$H$3</f>
        <v>2071325.1019180645</v>
      </c>
      <c r="P81" s="1">
        <f t="shared" si="20"/>
        <v>124.0017474722396</v>
      </c>
      <c r="Q81" s="1">
        <f t="shared" si="21"/>
        <v>153.64588550983319</v>
      </c>
      <c r="R81" s="1">
        <f t="shared" si="22"/>
        <v>84.994520844238565</v>
      </c>
      <c r="S81" s="1">
        <f t="shared" si="18"/>
        <v>122.98231714857246</v>
      </c>
      <c r="T81" s="1">
        <f t="shared" si="19"/>
        <v>153.62262468525444</v>
      </c>
      <c r="U81" s="1">
        <f t="shared" si="23"/>
        <v>1275941.5404164395</v>
      </c>
    </row>
    <row r="82" spans="1:21" x14ac:dyDescent="0.3">
      <c r="A82" s="2" t="s">
        <v>81</v>
      </c>
      <c r="B82" s="12">
        <v>92.29</v>
      </c>
      <c r="C82" s="13">
        <v>124.426</v>
      </c>
      <c r="D82" s="14">
        <v>759.67629999999997</v>
      </c>
      <c r="E82" s="15">
        <v>2.9569999999999999</v>
      </c>
      <c r="F82" s="16">
        <v>1.7773000000000001</v>
      </c>
      <c r="G82" s="16">
        <v>281.76</v>
      </c>
      <c r="H82" s="12">
        <v>1687.7077499999998</v>
      </c>
      <c r="I82" s="17">
        <f t="shared" si="12"/>
        <v>203.46119929453263</v>
      </c>
      <c r="J82" s="17">
        <f t="shared" si="13"/>
        <v>239.25224300179596</v>
      </c>
      <c r="K82" s="17">
        <f t="shared" si="14"/>
        <v>139.00608191166495</v>
      </c>
      <c r="L82" s="17">
        <f t="shared" si="15"/>
        <v>197.62079796832185</v>
      </c>
      <c r="M82" s="17">
        <f t="shared" si="16"/>
        <v>227.21810278701102</v>
      </c>
      <c r="N82" s="17">
        <f t="shared" si="17"/>
        <v>161.86591601080025</v>
      </c>
      <c r="O82" s="17">
        <f>+H82*$O$3/$H$3</f>
        <v>1879867.8406736618</v>
      </c>
      <c r="P82" s="1">
        <f t="shared" si="20"/>
        <v>125.69736996450631</v>
      </c>
      <c r="Q82" s="1">
        <f t="shared" si="21"/>
        <v>147.80890807539262</v>
      </c>
      <c r="R82" s="1">
        <f t="shared" si="22"/>
        <v>85.877302237235654</v>
      </c>
      <c r="S82" s="1">
        <f t="shared" si="18"/>
        <v>122.08919755233455</v>
      </c>
      <c r="T82" s="1">
        <f t="shared" si="19"/>
        <v>140.37427297038263</v>
      </c>
      <c r="U82" s="1">
        <f t="shared" si="23"/>
        <v>1161373.4917165826</v>
      </c>
    </row>
    <row r="83" spans="1:21" x14ac:dyDescent="0.3">
      <c r="A83" s="2" t="s">
        <v>82</v>
      </c>
      <c r="B83" s="12">
        <v>92.85</v>
      </c>
      <c r="C83" s="13">
        <v>126.806</v>
      </c>
      <c r="D83" s="14">
        <v>764.88379999999995</v>
      </c>
      <c r="E83" s="15">
        <v>2.9975000000000001</v>
      </c>
      <c r="F83" s="16">
        <v>1.845</v>
      </c>
      <c r="G83" s="16">
        <v>282.27</v>
      </c>
      <c r="H83" s="12">
        <v>1820.3817499999998</v>
      </c>
      <c r="I83" s="17">
        <f t="shared" si="12"/>
        <v>204.69576719576719</v>
      </c>
      <c r="J83" s="17">
        <f t="shared" si="13"/>
        <v>243.82862043371753</v>
      </c>
      <c r="K83" s="17">
        <f t="shared" si="14"/>
        <v>139.95895377505599</v>
      </c>
      <c r="L83" s="17">
        <f t="shared" si="15"/>
        <v>200.32747443694447</v>
      </c>
      <c r="M83" s="17">
        <f t="shared" si="16"/>
        <v>235.87317821529021</v>
      </c>
      <c r="N83" s="17">
        <f t="shared" si="17"/>
        <v>162.15890159131385</v>
      </c>
      <c r="O83" s="17">
        <f>+H83*$O$3/$H$3</f>
        <v>2027647.9204259394</v>
      </c>
      <c r="P83" s="1">
        <f t="shared" si="20"/>
        <v>126.23159455757676</v>
      </c>
      <c r="Q83" s="1">
        <f t="shared" si="21"/>
        <v>150.36400594784146</v>
      </c>
      <c r="R83" s="1">
        <f t="shared" si="22"/>
        <v>86.309756912261292</v>
      </c>
      <c r="S83" s="1">
        <f t="shared" si="18"/>
        <v>123.53775985842958</v>
      </c>
      <c r="T83" s="1">
        <f t="shared" si="19"/>
        <v>145.45805126983231</v>
      </c>
      <c r="U83" s="1">
        <f t="shared" si="23"/>
        <v>1250408.0260337382</v>
      </c>
    </row>
    <row r="84" spans="1:21" x14ac:dyDescent="0.3">
      <c r="A84" s="2" t="s">
        <v>83</v>
      </c>
      <c r="B84" s="12">
        <v>93.46</v>
      </c>
      <c r="C84" s="13">
        <v>127.032</v>
      </c>
      <c r="D84" s="14">
        <v>785.36170000000004</v>
      </c>
      <c r="E84" s="15">
        <v>3.0929000000000002</v>
      </c>
      <c r="F84" s="16">
        <v>1.7786</v>
      </c>
      <c r="G84" s="16">
        <v>286.33</v>
      </c>
      <c r="H84" s="12">
        <v>2155.7822289999999</v>
      </c>
      <c r="I84" s="17">
        <f t="shared" si="12"/>
        <v>206.04056437389772</v>
      </c>
      <c r="J84" s="17">
        <f t="shared" si="13"/>
        <v>244.263184004984</v>
      </c>
      <c r="K84" s="17">
        <f t="shared" si="14"/>
        <v>143.70601373306559</v>
      </c>
      <c r="L84" s="17">
        <f t="shared" si="15"/>
        <v>206.70320122969994</v>
      </c>
      <c r="M84" s="17">
        <f t="shared" si="16"/>
        <v>227.3843006903605</v>
      </c>
      <c r="N84" s="17">
        <f t="shared" si="17"/>
        <v>164.49129660481415</v>
      </c>
      <c r="O84" s="17">
        <f>+H84*$O$3/$H$3</f>
        <v>2401236.6381518859</v>
      </c>
      <c r="P84" s="1">
        <f t="shared" si="20"/>
        <v>125.25924995831514</v>
      </c>
      <c r="Q84" s="1">
        <f t="shared" si="21"/>
        <v>148.4961144125574</v>
      </c>
      <c r="R84" s="1">
        <f t="shared" si="22"/>
        <v>87.36390112986669</v>
      </c>
      <c r="S84" s="1">
        <f t="shared" si="18"/>
        <v>125.66209002917567</v>
      </c>
      <c r="T84" s="1">
        <f t="shared" si="19"/>
        <v>138.23485216767736</v>
      </c>
      <c r="U84" s="1">
        <f t="shared" si="23"/>
        <v>1459795.5561872623</v>
      </c>
    </row>
    <row r="85" spans="1:21" x14ac:dyDescent="0.3">
      <c r="A85" s="2" t="s">
        <v>84</v>
      </c>
      <c r="B85" s="12">
        <v>93.97</v>
      </c>
      <c r="C85" s="13">
        <v>129.637</v>
      </c>
      <c r="D85" s="14">
        <v>739.952</v>
      </c>
      <c r="E85" s="15">
        <v>3.4359999999999999</v>
      </c>
      <c r="F85" s="16">
        <v>1.8239000000000001</v>
      </c>
      <c r="G85" s="16">
        <v>287.81</v>
      </c>
      <c r="H85" s="12">
        <v>2549.6837999999998</v>
      </c>
      <c r="I85" s="17">
        <f t="shared" si="12"/>
        <v>207.16490299823633</v>
      </c>
      <c r="J85" s="17">
        <f t="shared" si="13"/>
        <v>249.27220216051165</v>
      </c>
      <c r="K85" s="17">
        <f t="shared" si="14"/>
        <v>135.39691619009349</v>
      </c>
      <c r="L85" s="17">
        <f t="shared" si="15"/>
        <v>229.63309496758674</v>
      </c>
      <c r="M85" s="17">
        <f t="shared" si="16"/>
        <v>233.17565839938635</v>
      </c>
      <c r="N85" s="17">
        <f t="shared" si="17"/>
        <v>165.34152926983398</v>
      </c>
      <c r="O85" s="17">
        <f>+H85*$O$3/$H$3</f>
        <v>2839987.3020116286</v>
      </c>
      <c r="P85" s="1">
        <f t="shared" si="20"/>
        <v>125.29514146451824</v>
      </c>
      <c r="Q85" s="1">
        <f t="shared" si="21"/>
        <v>150.76200350953846</v>
      </c>
      <c r="R85" s="1">
        <f t="shared" si="22"/>
        <v>81.889236653380962</v>
      </c>
      <c r="S85" s="1">
        <f t="shared" si="18"/>
        <v>138.88410006951744</v>
      </c>
      <c r="T85" s="1">
        <f t="shared" si="19"/>
        <v>141.02667335249359</v>
      </c>
      <c r="U85" s="1">
        <f t="shared" si="23"/>
        <v>1717649.107609757</v>
      </c>
    </row>
    <row r="86" spans="1:21" x14ac:dyDescent="0.3">
      <c r="A86" s="2" t="s">
        <v>85</v>
      </c>
      <c r="B86" s="12">
        <v>94.8</v>
      </c>
      <c r="C86" s="13">
        <v>130.559</v>
      </c>
      <c r="D86" s="14">
        <v>781.38660000000004</v>
      </c>
      <c r="E86" s="15">
        <v>3.5266999999999999</v>
      </c>
      <c r="F86" s="16">
        <v>1.8067</v>
      </c>
      <c r="G86" s="16">
        <v>292.54000000000002</v>
      </c>
      <c r="H86" s="12">
        <v>3407.9560110000002</v>
      </c>
      <c r="I86" s="17">
        <f t="shared" si="12"/>
        <v>208.99470899470899</v>
      </c>
      <c r="J86" s="17">
        <f t="shared" si="13"/>
        <v>251.04506770346612</v>
      </c>
      <c r="K86" s="17">
        <f t="shared" si="14"/>
        <v>142.97864725314901</v>
      </c>
      <c r="L86" s="17">
        <f t="shared" si="15"/>
        <v>235.69471362694648</v>
      </c>
      <c r="M86" s="17">
        <f t="shared" si="16"/>
        <v>230.97673229353106</v>
      </c>
      <c r="N86" s="17">
        <f t="shared" si="17"/>
        <v>168.05882690871491</v>
      </c>
      <c r="O86" s="17">
        <f>+H86*$O$3/$H$3</f>
        <v>3795981.210318787</v>
      </c>
      <c r="P86" s="1">
        <f t="shared" si="20"/>
        <v>124.35806725476513</v>
      </c>
      <c r="Q86" s="1">
        <f t="shared" si="21"/>
        <v>149.37928124407719</v>
      </c>
      <c r="R86" s="1">
        <f t="shared" si="22"/>
        <v>85.076547232363581</v>
      </c>
      <c r="S86" s="1">
        <f t="shared" si="18"/>
        <v>140.24536405634296</v>
      </c>
      <c r="T86" s="1">
        <f t="shared" si="19"/>
        <v>137.43802485244734</v>
      </c>
      <c r="U86" s="1">
        <f t="shared" si="23"/>
        <v>2258721.710809432</v>
      </c>
    </row>
    <row r="87" spans="1:21" x14ac:dyDescent="0.3">
      <c r="A87" s="2" t="s">
        <v>86</v>
      </c>
      <c r="B87" s="12">
        <v>95.53</v>
      </c>
      <c r="C87" s="13">
        <v>146.92500000000001</v>
      </c>
      <c r="D87" s="14">
        <v>862.95719999999994</v>
      </c>
      <c r="E87" s="15">
        <v>3.7724000000000002</v>
      </c>
      <c r="F87" s="16">
        <v>2.1267999999999998</v>
      </c>
      <c r="G87" s="16">
        <v>299.74</v>
      </c>
      <c r="H87" s="12">
        <v>3632.8589240000001</v>
      </c>
      <c r="I87" s="17">
        <f t="shared" si="12"/>
        <v>210.60405643738977</v>
      </c>
      <c r="J87" s="17">
        <f t="shared" si="13"/>
        <v>282.51439251473869</v>
      </c>
      <c r="K87" s="17">
        <f t="shared" si="14"/>
        <v>157.90449067512182</v>
      </c>
      <c r="L87" s="17">
        <f t="shared" si="15"/>
        <v>252.11521753659028</v>
      </c>
      <c r="M87" s="17">
        <f t="shared" si="16"/>
        <v>271.89976987982612</v>
      </c>
      <c r="N87" s="17">
        <f t="shared" si="17"/>
        <v>172.19509392773023</v>
      </c>
      <c r="O87" s="17">
        <f>+H87*$O$3/$H$3</f>
        <v>4046491.2606651965</v>
      </c>
      <c r="P87" s="1">
        <f t="shared" si="20"/>
        <v>122.30549177305812</v>
      </c>
      <c r="Q87" s="1">
        <f t="shared" si="21"/>
        <v>164.06645861426756</v>
      </c>
      <c r="R87" s="1">
        <f t="shared" si="22"/>
        <v>91.70092310608679</v>
      </c>
      <c r="S87" s="1">
        <f t="shared" si="18"/>
        <v>146.41254392671738</v>
      </c>
      <c r="T87" s="1">
        <f t="shared" si="19"/>
        <v>157.90215834717199</v>
      </c>
      <c r="U87" s="1">
        <f t="shared" si="23"/>
        <v>2349945.7321144682</v>
      </c>
    </row>
    <row r="88" spans="1:21" x14ac:dyDescent="0.3">
      <c r="A88" s="2" t="s">
        <v>87</v>
      </c>
      <c r="B88" s="12">
        <v>96.71</v>
      </c>
      <c r="C88" s="13">
        <v>146.22900000000001</v>
      </c>
      <c r="D88" s="14">
        <v>874.78330000000005</v>
      </c>
      <c r="E88" s="15">
        <v>3.6461999999999999</v>
      </c>
      <c r="F88" s="16">
        <v>2.1448</v>
      </c>
      <c r="G88" s="16">
        <v>302.17</v>
      </c>
      <c r="H88" s="12">
        <v>4343.2075919999997</v>
      </c>
      <c r="I88" s="17">
        <f t="shared" si="12"/>
        <v>213.20546737213405</v>
      </c>
      <c r="J88" s="17">
        <f t="shared" si="13"/>
        <v>281.17609054305069</v>
      </c>
      <c r="K88" s="17">
        <f t="shared" si="14"/>
        <v>160.06843843194343</v>
      </c>
      <c r="L88" s="17">
        <f t="shared" si="15"/>
        <v>243.68107999732675</v>
      </c>
      <c r="M88" s="17">
        <f t="shared" si="16"/>
        <v>274.20097161851191</v>
      </c>
      <c r="N88" s="17">
        <f t="shared" si="17"/>
        <v>173.59108404664789</v>
      </c>
      <c r="O88" s="17">
        <f>+H88*$O$3/$H$3</f>
        <v>4837719.2541602617</v>
      </c>
      <c r="P88" s="1">
        <f t="shared" si="20"/>
        <v>122.82051727659058</v>
      </c>
      <c r="Q88" s="1">
        <f t="shared" si="21"/>
        <v>161.97611305168891</v>
      </c>
      <c r="R88" s="1">
        <f t="shared" si="22"/>
        <v>92.210057510171083</v>
      </c>
      <c r="S88" s="1">
        <f t="shared" si="18"/>
        <v>140.37649533419821</v>
      </c>
      <c r="T88" s="1">
        <f t="shared" si="19"/>
        <v>157.9579810359545</v>
      </c>
      <c r="U88" s="1">
        <f t="shared" si="23"/>
        <v>2786847.7697047251</v>
      </c>
    </row>
    <row r="89" spans="1:21" x14ac:dyDescent="0.3">
      <c r="A89" s="2" t="s">
        <v>88</v>
      </c>
      <c r="B89" s="12">
        <v>97.86</v>
      </c>
      <c r="C89" s="13">
        <v>145.893</v>
      </c>
      <c r="D89" s="14">
        <v>889.47400000000005</v>
      </c>
      <c r="E89" s="15">
        <v>3.6341999999999999</v>
      </c>
      <c r="F89" s="16">
        <v>2.1288999999999998</v>
      </c>
      <c r="G89" s="16">
        <v>305.24</v>
      </c>
      <c r="H89" s="12">
        <v>3889.7206019999999</v>
      </c>
      <c r="I89" s="17">
        <f t="shared" si="12"/>
        <v>215.74074074074073</v>
      </c>
      <c r="J89" s="17">
        <f t="shared" si="13"/>
        <v>280.53001372913229</v>
      </c>
      <c r="K89" s="17">
        <f t="shared" si="14"/>
        <v>162.7565526294506</v>
      </c>
      <c r="L89" s="17">
        <f t="shared" si="15"/>
        <v>242.87910178440151</v>
      </c>
      <c r="M89" s="17">
        <f t="shared" si="16"/>
        <v>272.16824341600613</v>
      </c>
      <c r="N89" s="17">
        <f t="shared" si="17"/>
        <v>175.35474234503363</v>
      </c>
      <c r="O89" s="17">
        <f>+H89*$O$3/$H$3</f>
        <v>4332598.8571810471</v>
      </c>
      <c r="P89" s="1">
        <f t="shared" si="20"/>
        <v>123.03102719414471</v>
      </c>
      <c r="Q89" s="1">
        <f t="shared" si="21"/>
        <v>159.97857256529306</v>
      </c>
      <c r="R89" s="1">
        <f t="shared" si="22"/>
        <v>92.815597943285482</v>
      </c>
      <c r="S89" s="1">
        <f t="shared" si="18"/>
        <v>138.50729015728857</v>
      </c>
      <c r="T89" s="1">
        <f t="shared" si="19"/>
        <v>155.21008429899155</v>
      </c>
      <c r="U89" s="1">
        <f t="shared" si="23"/>
        <v>2470762.2954707928</v>
      </c>
    </row>
    <row r="90" spans="1:21" x14ac:dyDescent="0.3">
      <c r="A90" s="2" t="s">
        <v>89</v>
      </c>
      <c r="B90" s="12">
        <v>98.74</v>
      </c>
      <c r="C90" s="13">
        <v>144.708</v>
      </c>
      <c r="D90" s="14">
        <v>946.55309999999997</v>
      </c>
      <c r="E90" s="15">
        <v>3.5506000000000002</v>
      </c>
      <c r="F90" s="16">
        <v>1.9622999999999999</v>
      </c>
      <c r="G90" s="16">
        <v>309.23</v>
      </c>
      <c r="H90" s="12">
        <v>4789.3333280000006</v>
      </c>
      <c r="I90" s="17">
        <f t="shared" si="12"/>
        <v>217.68077601410934</v>
      </c>
      <c r="J90" s="17">
        <f t="shared" si="13"/>
        <v>278.25143925147387</v>
      </c>
      <c r="K90" s="17">
        <f t="shared" si="14"/>
        <v>173.2009248575221</v>
      </c>
      <c r="L90" s="17">
        <f t="shared" si="15"/>
        <v>237.29198690102254</v>
      </c>
      <c r="M90" s="17">
        <f t="shared" si="16"/>
        <v>250.86934287905905</v>
      </c>
      <c r="N90" s="17">
        <f t="shared" si="17"/>
        <v>177.64692365140462</v>
      </c>
      <c r="O90" s="17">
        <f>+H90*$O$3/$H$3</f>
        <v>5334640.2548508551</v>
      </c>
      <c r="P90" s="1">
        <f t="shared" si="20"/>
        <v>122.53562940457267</v>
      </c>
      <c r="Q90" s="1">
        <f t="shared" si="21"/>
        <v>156.63172405815752</v>
      </c>
      <c r="R90" s="1">
        <f t="shared" si="22"/>
        <v>97.497283542828541</v>
      </c>
      <c r="S90" s="1">
        <f t="shared" si="18"/>
        <v>133.57506115144389</v>
      </c>
      <c r="T90" s="1">
        <f t="shared" si="19"/>
        <v>141.21794947113088</v>
      </c>
      <c r="U90" s="1">
        <f t="shared" si="23"/>
        <v>3002945.4747659941</v>
      </c>
    </row>
    <row r="91" spans="1:21" x14ac:dyDescent="0.3">
      <c r="A91" s="2" t="s">
        <v>90</v>
      </c>
      <c r="B91" s="12">
        <v>99.76</v>
      </c>
      <c r="C91" s="13">
        <v>143.965</v>
      </c>
      <c r="D91" s="14">
        <v>975.41579999999999</v>
      </c>
      <c r="E91" s="15">
        <v>3.524</v>
      </c>
      <c r="F91" s="16">
        <v>1.966</v>
      </c>
      <c r="G91" s="16">
        <v>310.61</v>
      </c>
      <c r="H91" s="12">
        <v>8098.1872400000011</v>
      </c>
      <c r="I91" s="17">
        <f t="shared" si="12"/>
        <v>219.92945326278661</v>
      </c>
      <c r="J91" s="17">
        <f t="shared" si="13"/>
        <v>276.82276343974371</v>
      </c>
      <c r="K91" s="17">
        <f t="shared" si="14"/>
        <v>178.48224117658037</v>
      </c>
      <c r="L91" s="17">
        <f t="shared" si="15"/>
        <v>235.51426852903828</v>
      </c>
      <c r="M91" s="17">
        <f t="shared" si="16"/>
        <v>251.34236768090003</v>
      </c>
      <c r="N91" s="17">
        <f t="shared" si="17"/>
        <v>178.43970816338256</v>
      </c>
      <c r="O91" s="17">
        <f>+H91*$O$3/$H$3</f>
        <v>9020235.7370402571</v>
      </c>
      <c r="P91" s="1">
        <f t="shared" si="20"/>
        <v>123.25140829159803</v>
      </c>
      <c r="Q91" s="1">
        <f t="shared" si="21"/>
        <v>155.13518055425192</v>
      </c>
      <c r="R91" s="1">
        <f t="shared" si="22"/>
        <v>100.023836069693</v>
      </c>
      <c r="S91" s="1">
        <f t="shared" si="18"/>
        <v>131.9853472935504</v>
      </c>
      <c r="T91" s="1">
        <f t="shared" si="19"/>
        <v>140.85562584016697</v>
      </c>
      <c r="U91" s="1">
        <f t="shared" si="23"/>
        <v>5055060.7989008641</v>
      </c>
    </row>
    <row r="92" spans="1:21" x14ac:dyDescent="0.3">
      <c r="A92" s="2" t="s">
        <v>91</v>
      </c>
      <c r="B92" s="12">
        <v>100.31</v>
      </c>
      <c r="C92" s="13">
        <v>140.35599999999999</v>
      </c>
      <c r="D92" s="14">
        <v>1004.4039</v>
      </c>
      <c r="E92" s="15">
        <v>3.5202</v>
      </c>
      <c r="F92" s="16">
        <v>1.8736999999999999</v>
      </c>
      <c r="G92" s="16">
        <v>309.77999999999997</v>
      </c>
      <c r="H92" s="12">
        <v>8909.0981699999993</v>
      </c>
      <c r="I92" s="17">
        <f t="shared" si="12"/>
        <v>221.14197530864197</v>
      </c>
      <c r="J92" s="17">
        <f t="shared" si="13"/>
        <v>269.88320623310295</v>
      </c>
      <c r="K92" s="17">
        <f t="shared" si="14"/>
        <v>183.78650327224341</v>
      </c>
      <c r="L92" s="17">
        <f t="shared" si="15"/>
        <v>235.26030876161198</v>
      </c>
      <c r="M92" s="17">
        <f t="shared" si="16"/>
        <v>239.54231654308361</v>
      </c>
      <c r="N92" s="17">
        <f t="shared" si="17"/>
        <v>177.96288849313493</v>
      </c>
      <c r="O92" s="17">
        <f>+H92*$O$3/$H$3</f>
        <v>9923475.8738220949</v>
      </c>
      <c r="P92" s="1">
        <f t="shared" si="20"/>
        <v>124.26297256754894</v>
      </c>
      <c r="Q92" s="1">
        <f t="shared" si="21"/>
        <v>151.65139682676815</v>
      </c>
      <c r="R92" s="1">
        <f t="shared" si="22"/>
        <v>103.27237595906584</v>
      </c>
      <c r="S92" s="1">
        <f t="shared" si="18"/>
        <v>132.1962746017619</v>
      </c>
      <c r="T92" s="1">
        <f t="shared" si="19"/>
        <v>134.60239860757494</v>
      </c>
      <c r="U92" s="1">
        <f t="shared" si="23"/>
        <v>5576149.026264485</v>
      </c>
    </row>
    <row r="93" spans="1:21" x14ac:dyDescent="0.3">
      <c r="A93" s="2" t="s">
        <v>92</v>
      </c>
      <c r="B93" s="12">
        <v>100.5</v>
      </c>
      <c r="C93" s="13">
        <v>143.43100000000001</v>
      </c>
      <c r="D93" s="14">
        <v>1075.3144</v>
      </c>
      <c r="E93" s="15">
        <v>3.5183</v>
      </c>
      <c r="F93" s="16">
        <v>1.9013</v>
      </c>
      <c r="G93" s="16">
        <v>310.24</v>
      </c>
      <c r="H93" s="12">
        <v>10033.734220999999</v>
      </c>
      <c r="I93" s="17">
        <f t="shared" si="12"/>
        <v>221.56084656084656</v>
      </c>
      <c r="J93" s="17">
        <f t="shared" si="13"/>
        <v>275.79596278905206</v>
      </c>
      <c r="K93" s="17">
        <f t="shared" si="14"/>
        <v>196.76175440407036</v>
      </c>
      <c r="L93" s="17">
        <f t="shared" si="15"/>
        <v>235.1333288778988</v>
      </c>
      <c r="M93" s="17">
        <f t="shared" si="16"/>
        <v>243.0708258757351</v>
      </c>
      <c r="N93" s="17">
        <f t="shared" si="17"/>
        <v>178.22714999712761</v>
      </c>
      <c r="O93" s="17">
        <f>+H93*$O$3/$H$3</f>
        <v>11176161.443783553</v>
      </c>
      <c r="P93" s="1">
        <f t="shared" si="20"/>
        <v>124.31374600582311</v>
      </c>
      <c r="Q93" s="1">
        <f t="shared" si="21"/>
        <v>154.74407955998674</v>
      </c>
      <c r="R93" s="1">
        <f t="shared" si="22"/>
        <v>110.39942814955042</v>
      </c>
      <c r="S93" s="1">
        <f t="shared" si="18"/>
        <v>131.92901804337237</v>
      </c>
      <c r="T93" s="1">
        <f t="shared" si="19"/>
        <v>136.38260269529786</v>
      </c>
      <c r="U93" s="1">
        <f t="shared" si="23"/>
        <v>6270740.1447892049</v>
      </c>
    </row>
    <row r="94" spans="1:21" x14ac:dyDescent="0.3">
      <c r="A94" s="2" t="s">
        <v>93</v>
      </c>
      <c r="B94" s="12">
        <v>100.79</v>
      </c>
      <c r="C94" s="13">
        <v>146.554</v>
      </c>
      <c r="D94" s="14">
        <v>1100.1049</v>
      </c>
      <c r="E94" s="15">
        <v>3.4517000000000002</v>
      </c>
      <c r="F94" s="16">
        <v>1.9488000000000001</v>
      </c>
      <c r="G94" s="16">
        <v>311.85000000000002</v>
      </c>
      <c r="H94" s="12">
        <v>16308.833779000001</v>
      </c>
      <c r="I94" s="17">
        <f t="shared" si="12"/>
        <v>222.20017636684304</v>
      </c>
      <c r="J94" s="17">
        <f t="shared" si="13"/>
        <v>281.80101603270379</v>
      </c>
      <c r="K94" s="17">
        <f t="shared" si="14"/>
        <v>201.29793681970074</v>
      </c>
      <c r="L94" s="17">
        <f t="shared" si="15"/>
        <v>230.68234979616389</v>
      </c>
      <c r="M94" s="17">
        <f t="shared" si="16"/>
        <v>249.14344157504473</v>
      </c>
      <c r="N94" s="17">
        <f t="shared" si="17"/>
        <v>179.15206526110188</v>
      </c>
      <c r="O94" s="17">
        <f>+H94*$O$3/$H$3</f>
        <v>18165735.234690014</v>
      </c>
      <c r="P94" s="1">
        <f t="shared" si="20"/>
        <v>124.0288109673765</v>
      </c>
      <c r="Q94" s="1">
        <f t="shared" si="21"/>
        <v>157.29710713744666</v>
      </c>
      <c r="R94" s="1">
        <f t="shared" si="22"/>
        <v>112.36149386629887</v>
      </c>
      <c r="S94" s="1">
        <f t="shared" si="18"/>
        <v>128.76343315381831</v>
      </c>
      <c r="T94" s="1">
        <f t="shared" si="19"/>
        <v>139.06813812720227</v>
      </c>
      <c r="U94" s="1">
        <f t="shared" si="23"/>
        <v>10139841.373424692</v>
      </c>
    </row>
    <row r="95" spans="1:21" x14ac:dyDescent="0.3">
      <c r="A95" s="2" t="s">
        <v>94</v>
      </c>
      <c r="B95" s="12">
        <v>101.4</v>
      </c>
      <c r="C95" s="13">
        <v>146.48400000000001</v>
      </c>
      <c r="D95" s="14">
        <v>1029.0772999999999</v>
      </c>
      <c r="E95" s="15">
        <v>3.5627</v>
      </c>
      <c r="F95" s="16">
        <v>1.9016</v>
      </c>
      <c r="G95" s="16">
        <v>313.88</v>
      </c>
      <c r="H95" s="12">
        <v>14879.153398999999</v>
      </c>
      <c r="I95" s="17">
        <f t="shared" si="12"/>
        <v>223.54497354497354</v>
      </c>
      <c r="J95" s="17">
        <f t="shared" si="13"/>
        <v>281.66641669647083</v>
      </c>
      <c r="K95" s="17">
        <f t="shared" si="14"/>
        <v>188.30125865086885</v>
      </c>
      <c r="L95" s="17">
        <f t="shared" si="15"/>
        <v>238.1006482657221</v>
      </c>
      <c r="M95" s="17">
        <f t="shared" si="16"/>
        <v>243.10917923804652</v>
      </c>
      <c r="N95" s="17">
        <f t="shared" si="17"/>
        <v>180.31826276785202</v>
      </c>
      <c r="O95" s="17">
        <f>+H95*$O$3/$H$3</f>
        <v>16573273.40662523</v>
      </c>
      <c r="P95" s="1">
        <f t="shared" si="20"/>
        <v>123.97245299150485</v>
      </c>
      <c r="Q95" s="1">
        <f t="shared" si="21"/>
        <v>156.20515214207555</v>
      </c>
      <c r="R95" s="1">
        <f t="shared" si="22"/>
        <v>104.42716991639078</v>
      </c>
      <c r="S95" s="1">
        <f t="shared" si="18"/>
        <v>132.04466625339063</v>
      </c>
      <c r="T95" s="1">
        <f t="shared" si="19"/>
        <v>134.82227230141061</v>
      </c>
      <c r="U95" s="1">
        <f t="shared" si="23"/>
        <v>9191123.0466778819</v>
      </c>
    </row>
    <row r="96" spans="1:21" x14ac:dyDescent="0.3">
      <c r="A96" s="2" t="s">
        <v>95</v>
      </c>
      <c r="B96" s="12">
        <v>102.21</v>
      </c>
      <c r="C96" s="13">
        <v>154.77699999999999</v>
      </c>
      <c r="D96" s="14">
        <v>1101.4259999999999</v>
      </c>
      <c r="E96" s="15">
        <v>3.7909999999999999</v>
      </c>
      <c r="F96" s="16">
        <v>2.0333000000000001</v>
      </c>
      <c r="G96" s="16">
        <v>320.39999999999998</v>
      </c>
      <c r="H96" s="12">
        <v>24120.313320000001</v>
      </c>
      <c r="I96" s="17">
        <f t="shared" si="12"/>
        <v>225.33068783068782</v>
      </c>
      <c r="J96" s="17">
        <f t="shared" si="13"/>
        <v>297.61259234475887</v>
      </c>
      <c r="K96" s="17">
        <f t="shared" si="14"/>
        <v>201.53967258901915</v>
      </c>
      <c r="L96" s="17">
        <f t="shared" si="15"/>
        <v>253.35828376662431</v>
      </c>
      <c r="M96" s="17">
        <f t="shared" si="16"/>
        <v>259.94630529276401</v>
      </c>
      <c r="N96" s="17">
        <f t="shared" si="17"/>
        <v>184.06388234618257</v>
      </c>
      <c r="O96" s="17">
        <f>+H96*$O$3/$H$3</f>
        <v>26866619.127180379</v>
      </c>
      <c r="P96" s="1">
        <f t="shared" si="20"/>
        <v>122.41982781113553</v>
      </c>
      <c r="Q96" s="1">
        <f t="shared" si="21"/>
        <v>161.68983754510666</v>
      </c>
      <c r="R96" s="1">
        <f t="shared" si="22"/>
        <v>109.49441575396554</v>
      </c>
      <c r="S96" s="1">
        <f t="shared" si="18"/>
        <v>137.6469302598511</v>
      </c>
      <c r="T96" s="1">
        <f t="shared" si="19"/>
        <v>141.22613408961121</v>
      </c>
      <c r="U96" s="1">
        <f t="shared" si="23"/>
        <v>14596355.778615134</v>
      </c>
    </row>
    <row r="97" spans="1:21" x14ac:dyDescent="0.3">
      <c r="A97" s="2" t="s">
        <v>96</v>
      </c>
      <c r="B97" s="12">
        <v>102.79</v>
      </c>
      <c r="C97" s="13">
        <v>160.50800000000001</v>
      </c>
      <c r="D97" s="14">
        <v>1039.8439000000001</v>
      </c>
      <c r="E97" s="15">
        <v>3.9169999999999998</v>
      </c>
      <c r="F97" s="16">
        <v>2.0709</v>
      </c>
      <c r="G97" s="16">
        <v>325.18</v>
      </c>
      <c r="H97" s="12">
        <v>37994.9</v>
      </c>
      <c r="I97" s="17">
        <f t="shared" si="12"/>
        <v>226.60934744268079</v>
      </c>
      <c r="J97" s="17">
        <f t="shared" si="13"/>
        <v>308.63243228691965</v>
      </c>
      <c r="K97" s="17">
        <f t="shared" si="14"/>
        <v>190.27133838286804</v>
      </c>
      <c r="L97" s="17">
        <f t="shared" si="15"/>
        <v>261.77905500233908</v>
      </c>
      <c r="M97" s="17">
        <f t="shared" si="16"/>
        <v>264.75326003579647</v>
      </c>
      <c r="N97" s="17">
        <f t="shared" si="17"/>
        <v>186.80990406158443</v>
      </c>
      <c r="O97" s="17">
        <f>+H97*$O$3/$H$3</f>
        <v>42320947.225378156</v>
      </c>
      <c r="P97" s="1">
        <f t="shared" si="20"/>
        <v>121.30478230317804</v>
      </c>
      <c r="Q97" s="1">
        <f t="shared" si="21"/>
        <v>165.2120286862172</v>
      </c>
      <c r="R97" s="1">
        <f t="shared" si="22"/>
        <v>101.85291799097681</v>
      </c>
      <c r="S97" s="1">
        <f t="shared" si="18"/>
        <v>140.13125070501619</v>
      </c>
      <c r="T97" s="1">
        <f t="shared" si="19"/>
        <v>141.72335314112519</v>
      </c>
      <c r="U97" s="1">
        <f t="shared" si="23"/>
        <v>22654552.197310951</v>
      </c>
    </row>
    <row r="98" spans="1:21" x14ac:dyDescent="0.3">
      <c r="A98" s="2" t="s">
        <v>97</v>
      </c>
      <c r="B98" s="12">
        <v>103.4</v>
      </c>
      <c r="C98" s="13">
        <v>158.66300000000001</v>
      </c>
      <c r="D98" s="14">
        <v>1153.3300999999999</v>
      </c>
      <c r="E98" s="15">
        <v>3.7890000000000001</v>
      </c>
      <c r="F98" s="16">
        <v>2.0642999999999998</v>
      </c>
      <c r="G98" s="16">
        <v>327.41000000000003</v>
      </c>
      <c r="H98" s="12">
        <v>54394.164089999998</v>
      </c>
      <c r="I98" s="17">
        <f t="shared" si="12"/>
        <v>227.95414462081129</v>
      </c>
      <c r="J98" s="17">
        <f t="shared" si="13"/>
        <v>305.0847783533502</v>
      </c>
      <c r="K98" s="17">
        <f t="shared" si="14"/>
        <v>211.03711982562672</v>
      </c>
      <c r="L98" s="17">
        <f t="shared" si="15"/>
        <v>253.22462073113684</v>
      </c>
      <c r="M98" s="17">
        <f t="shared" si="16"/>
        <v>263.90948606494499</v>
      </c>
      <c r="N98" s="17">
        <f t="shared" si="17"/>
        <v>188.09099787441838</v>
      </c>
      <c r="O98" s="17">
        <f>+H98*$O$3/$H$3</f>
        <v>60587409.042304352</v>
      </c>
      <c r="P98" s="1">
        <f t="shared" si="20"/>
        <v>121.19354312374276</v>
      </c>
      <c r="Q98" s="1">
        <f t="shared" si="21"/>
        <v>162.20062725013793</v>
      </c>
      <c r="R98" s="1">
        <f t="shared" si="22"/>
        <v>112.19947908752583</v>
      </c>
      <c r="S98" s="1">
        <f t="shared" si="18"/>
        <v>134.62878265987288</v>
      </c>
      <c r="T98" s="1">
        <f t="shared" si="19"/>
        <v>140.30947203605558</v>
      </c>
      <c r="U98" s="1">
        <f t="shared" si="23"/>
        <v>32211753.739940491</v>
      </c>
    </row>
    <row r="99" spans="1:21" x14ac:dyDescent="0.3">
      <c r="A99" s="2" t="s">
        <v>98</v>
      </c>
      <c r="B99" s="12">
        <v>104.05</v>
      </c>
      <c r="C99" s="13">
        <v>162.26599999999999</v>
      </c>
      <c r="D99" s="14">
        <v>1195.2879</v>
      </c>
      <c r="E99" s="15">
        <v>3.7543000000000002</v>
      </c>
      <c r="F99" s="16">
        <v>2.0859999999999999</v>
      </c>
      <c r="G99" s="16">
        <v>330.75</v>
      </c>
      <c r="H99" s="12">
        <v>37430.333457000001</v>
      </c>
      <c r="I99" s="17">
        <f t="shared" si="12"/>
        <v>229.38712522045856</v>
      </c>
      <c r="J99" s="17">
        <f t="shared" si="13"/>
        <v>312.01279847402805</v>
      </c>
      <c r="K99" s="17">
        <f t="shared" si="14"/>
        <v>218.71458637767432</v>
      </c>
      <c r="L99" s="17">
        <f t="shared" si="15"/>
        <v>250.90556706542807</v>
      </c>
      <c r="M99" s="17">
        <f t="shared" si="16"/>
        <v>266.68371260547173</v>
      </c>
      <c r="N99" s="17">
        <f t="shared" si="17"/>
        <v>190.00976618601712</v>
      </c>
      <c r="O99" s="17">
        <f>+H99*$O$3/$H$3</f>
        <v>41692099.909777455</v>
      </c>
      <c r="P99" s="1">
        <f t="shared" si="20"/>
        <v>120.72386058087747</v>
      </c>
      <c r="Q99" s="1">
        <f t="shared" si="21"/>
        <v>164.20882186054138</v>
      </c>
      <c r="R99" s="1">
        <f t="shared" si="22"/>
        <v>115.10702358506958</v>
      </c>
      <c r="S99" s="1">
        <f t="shared" si="18"/>
        <v>132.04877417710981</v>
      </c>
      <c r="T99" s="1">
        <f t="shared" si="19"/>
        <v>140.35263447689937</v>
      </c>
      <c r="U99" s="1">
        <f t="shared" si="23"/>
        <v>21942082.634300716</v>
      </c>
    </row>
    <row r="100" spans="1:21" x14ac:dyDescent="0.3">
      <c r="A100" s="2" t="s">
        <v>99</v>
      </c>
      <c r="B100" s="12">
        <v>104.84</v>
      </c>
      <c r="C100" s="13">
        <v>161.196</v>
      </c>
      <c r="D100" s="14">
        <v>1189.5075999999999</v>
      </c>
      <c r="E100" s="15">
        <v>3.7978000000000001</v>
      </c>
      <c r="F100" s="16">
        <v>2.0062000000000002</v>
      </c>
      <c r="G100" s="16">
        <v>333.17</v>
      </c>
      <c r="H100" s="12">
        <v>40002.379312000005</v>
      </c>
      <c r="I100" s="17">
        <f t="shared" si="12"/>
        <v>231.12874779541445</v>
      </c>
      <c r="J100" s="17">
        <f t="shared" si="13"/>
        <v>309.95535147732386</v>
      </c>
      <c r="K100" s="17">
        <f t="shared" si="14"/>
        <v>217.65690318382713</v>
      </c>
      <c r="L100" s="17">
        <f t="shared" si="15"/>
        <v>253.81273808728199</v>
      </c>
      <c r="M100" s="17">
        <f t="shared" si="16"/>
        <v>256.4817182306316</v>
      </c>
      <c r="N100" s="17">
        <f t="shared" si="17"/>
        <v>191.40001148963063</v>
      </c>
      <c r="O100" s="17">
        <f>+H100*$O$3/$H$3</f>
        <v>44556995.379714414</v>
      </c>
      <c r="P100" s="1">
        <f t="shared" si="20"/>
        <v>120.75691427423774</v>
      </c>
      <c r="Q100" s="1">
        <f t="shared" si="21"/>
        <v>161.94113525124638</v>
      </c>
      <c r="R100" s="1">
        <f t="shared" si="22"/>
        <v>113.71833339498988</v>
      </c>
      <c r="S100" s="1">
        <f t="shared" si="18"/>
        <v>132.60852813534584</v>
      </c>
      <c r="T100" s="1">
        <f t="shared" si="19"/>
        <v>134.00297953719132</v>
      </c>
      <c r="U100" s="1">
        <f t="shared" si="23"/>
        <v>23279515.519845385</v>
      </c>
    </row>
    <row r="101" spans="1:21" x14ac:dyDescent="0.3">
      <c r="A101" s="2" t="s">
        <v>100</v>
      </c>
      <c r="B101" s="12">
        <v>105.66</v>
      </c>
      <c r="C101" s="13">
        <v>167.86099999999999</v>
      </c>
      <c r="D101" s="14">
        <v>1149.3022000000001</v>
      </c>
      <c r="E101" s="15">
        <v>3.9542000000000002</v>
      </c>
      <c r="F101" s="16">
        <v>2.069</v>
      </c>
      <c r="G101" s="16">
        <v>336.48</v>
      </c>
      <c r="H101" s="12">
        <v>27298.215120000001</v>
      </c>
      <c r="I101" s="17">
        <f t="shared" si="12"/>
        <v>232.93650793650795</v>
      </c>
      <c r="J101" s="17">
        <f t="shared" si="13"/>
        <v>322.77113113436474</v>
      </c>
      <c r="K101" s="17">
        <f t="shared" si="14"/>
        <v>210.30009196608708</v>
      </c>
      <c r="L101" s="17">
        <f t="shared" si="15"/>
        <v>264.26518746240731</v>
      </c>
      <c r="M101" s="17">
        <f t="shared" si="16"/>
        <v>264.51035540782408</v>
      </c>
      <c r="N101" s="17">
        <f t="shared" si="17"/>
        <v>193.30154535531685</v>
      </c>
      <c r="O101" s="17">
        <f>+H101*$O$3/$H$3</f>
        <v>30406352.469424583</v>
      </c>
      <c r="P101" s="1">
        <f t="shared" si="20"/>
        <v>120.5042140290892</v>
      </c>
      <c r="Q101" s="1">
        <f t="shared" si="21"/>
        <v>166.97803969495621</v>
      </c>
      <c r="R101" s="1">
        <f t="shared" si="22"/>
        <v>108.79379757648829</v>
      </c>
      <c r="S101" s="1">
        <f t="shared" si="18"/>
        <v>136.71136822866512</v>
      </c>
      <c r="T101" s="1">
        <f t="shared" si="19"/>
        <v>136.83820008868264</v>
      </c>
      <c r="U101" s="1">
        <f t="shared" si="23"/>
        <v>15730010.028390205</v>
      </c>
    </row>
    <row r="102" spans="1:21" x14ac:dyDescent="0.3">
      <c r="A102" s="2" t="s">
        <v>101</v>
      </c>
      <c r="B102" s="12">
        <v>107.08</v>
      </c>
      <c r="C102" s="13">
        <v>171.499</v>
      </c>
      <c r="D102" s="14">
        <v>1042.8278</v>
      </c>
      <c r="E102" s="15">
        <v>4.0606999999999998</v>
      </c>
      <c r="F102" s="16">
        <v>2.1244999999999998</v>
      </c>
      <c r="G102" s="16">
        <v>342.78</v>
      </c>
      <c r="H102" s="12">
        <v>37621.776395000001</v>
      </c>
      <c r="I102" s="17">
        <f t="shared" si="12"/>
        <v>236.06701940035273</v>
      </c>
      <c r="J102" s="17">
        <f t="shared" si="13"/>
        <v>329.76645092315914</v>
      </c>
      <c r="K102" s="17">
        <f t="shared" si="14"/>
        <v>190.81733441804278</v>
      </c>
      <c r="L102" s="17">
        <f t="shared" si="15"/>
        <v>271.38274410211858</v>
      </c>
      <c r="M102" s="17">
        <f t="shared" si="16"/>
        <v>271.6057274354385</v>
      </c>
      <c r="N102" s="17">
        <f t="shared" si="17"/>
        <v>196.92077899695525</v>
      </c>
      <c r="O102" s="17">
        <f>+H102*$O$3/$H$3</f>
        <v>41905340.278241888</v>
      </c>
      <c r="P102" s="1">
        <f t="shared" si="20"/>
        <v>119.87918217813001</v>
      </c>
      <c r="Q102" s="1">
        <f t="shared" si="21"/>
        <v>167.46147999356529</v>
      </c>
      <c r="R102" s="1">
        <f t="shared" si="22"/>
        <v>96.900558381902997</v>
      </c>
      <c r="S102" s="1">
        <f t="shared" si="18"/>
        <v>137.81315790260743</v>
      </c>
      <c r="T102" s="1">
        <f t="shared" si="19"/>
        <v>137.92639294791638</v>
      </c>
      <c r="U102" s="1">
        <f t="shared" si="23"/>
        <v>21280303.933232877</v>
      </c>
    </row>
    <row r="103" spans="1:21" x14ac:dyDescent="0.3">
      <c r="A103" s="2" t="s">
        <v>102</v>
      </c>
      <c r="B103" s="12">
        <v>108.57</v>
      </c>
      <c r="C103" s="13">
        <v>189.03700000000001</v>
      </c>
      <c r="D103" s="14">
        <v>1006.5227</v>
      </c>
      <c r="E103" s="15">
        <v>4.5235000000000003</v>
      </c>
      <c r="F103" s="16">
        <v>2.3902999999999999</v>
      </c>
      <c r="G103" s="16">
        <v>348.34</v>
      </c>
      <c r="H103" s="12">
        <v>34099.40958</v>
      </c>
      <c r="I103" s="17">
        <f t="shared" si="12"/>
        <v>239.35185185185185</v>
      </c>
      <c r="J103" s="17">
        <f t="shared" si="13"/>
        <v>363.48935319250398</v>
      </c>
      <c r="K103" s="17">
        <f t="shared" si="14"/>
        <v>184.17420272575333</v>
      </c>
      <c r="L103" s="17">
        <f t="shared" si="15"/>
        <v>302.31237051393441</v>
      </c>
      <c r="M103" s="17">
        <f t="shared" si="16"/>
        <v>305.58680644336482</v>
      </c>
      <c r="N103" s="17">
        <f t="shared" si="17"/>
        <v>200.11489630608378</v>
      </c>
      <c r="O103" s="17">
        <f>+H103*$O$3/$H$3</f>
        <v>37981921.606629692</v>
      </c>
      <c r="P103" s="1">
        <f t="shared" si="20"/>
        <v>119.6072137906983</v>
      </c>
      <c r="Q103" s="1">
        <f t="shared" si="21"/>
        <v>181.64032758287638</v>
      </c>
      <c r="R103" s="1">
        <f t="shared" si="22"/>
        <v>92.034229397921223</v>
      </c>
      <c r="S103" s="1">
        <f t="shared" si="18"/>
        <v>151.06939867761542</v>
      </c>
      <c r="T103" s="1">
        <f t="shared" si="19"/>
        <v>152.70567663086786</v>
      </c>
      <c r="U103" s="1">
        <f t="shared" si="23"/>
        <v>18980057.111058246</v>
      </c>
    </row>
    <row r="104" spans="1:21" x14ac:dyDescent="0.3">
      <c r="A104" s="2" t="s">
        <v>103</v>
      </c>
      <c r="B104" s="12">
        <v>109.12</v>
      </c>
      <c r="C104" s="13">
        <v>184.64400000000001</v>
      </c>
      <c r="D104" s="14">
        <v>965.20069999999998</v>
      </c>
      <c r="E104" s="15">
        <v>4.5861999999999998</v>
      </c>
      <c r="F104" s="16">
        <v>2.371</v>
      </c>
      <c r="G104" s="16">
        <v>357.44</v>
      </c>
      <c r="H104" s="12">
        <v>29143.512381999997</v>
      </c>
      <c r="I104" s="17">
        <f t="shared" si="12"/>
        <v>240.56437389770724</v>
      </c>
      <c r="J104" s="17">
        <f t="shared" si="13"/>
        <v>355.04228342005382</v>
      </c>
      <c r="K104" s="17">
        <f t="shared" si="14"/>
        <v>176.61307528666666</v>
      </c>
      <c r="L104" s="17">
        <f t="shared" si="15"/>
        <v>306.50270667646862</v>
      </c>
      <c r="M104" s="17">
        <f t="shared" si="16"/>
        <v>303.11940680132955</v>
      </c>
      <c r="N104" s="17">
        <f t="shared" si="17"/>
        <v>205.34267823289483</v>
      </c>
      <c r="O104" s="17">
        <f>+H104*$O$3/$H$3</f>
        <v>32461752.747889236</v>
      </c>
      <c r="P104" s="1">
        <f t="shared" si="20"/>
        <v>117.15264258161899</v>
      </c>
      <c r="Q104" s="1">
        <f t="shared" si="21"/>
        <v>172.90233402788934</v>
      </c>
      <c r="R104" s="1">
        <f t="shared" si="22"/>
        <v>86.008946998517416</v>
      </c>
      <c r="S104" s="1">
        <f t="shared" si="18"/>
        <v>149.26400557064932</v>
      </c>
      <c r="T104" s="1">
        <f t="shared" si="19"/>
        <v>147.61636957785203</v>
      </c>
      <c r="U104" s="1">
        <f t="shared" si="23"/>
        <v>15808575.70732173</v>
      </c>
    </row>
    <row r="105" spans="1:21" x14ac:dyDescent="0.3">
      <c r="A105" s="2" t="s">
        <v>104</v>
      </c>
      <c r="B105" s="12">
        <v>109.28</v>
      </c>
      <c r="C105" s="13">
        <v>193.33699999999999</v>
      </c>
      <c r="D105" s="14">
        <v>969.52229999999997</v>
      </c>
      <c r="E105" s="15">
        <v>4.9097999999999997</v>
      </c>
      <c r="F105" s="16">
        <v>2.4504000000000001</v>
      </c>
      <c r="G105" s="16">
        <v>359.41</v>
      </c>
      <c r="H105" s="12">
        <v>37740.503345999998</v>
      </c>
      <c r="I105" s="17">
        <f t="shared" si="12"/>
        <v>240.91710758377425</v>
      </c>
      <c r="J105" s="17">
        <f t="shared" si="13"/>
        <v>371.75759813253029</v>
      </c>
      <c r="K105" s="17">
        <f t="shared" si="14"/>
        <v>177.40384457035952</v>
      </c>
      <c r="L105" s="17">
        <f t="shared" si="15"/>
        <v>328.12938581835192</v>
      </c>
      <c r="M105" s="17">
        <f t="shared" si="16"/>
        <v>313.27026335975455</v>
      </c>
      <c r="N105" s="17">
        <f t="shared" si="17"/>
        <v>206.47440684781986</v>
      </c>
      <c r="O105" s="17">
        <f>+H105*$O$3/$H$3</f>
        <v>42037585.317115553</v>
      </c>
      <c r="P105" s="1">
        <f t="shared" si="20"/>
        <v>116.68134141261395</v>
      </c>
      <c r="Q105" s="1">
        <f t="shared" si="21"/>
        <v>180.05020758167424</v>
      </c>
      <c r="R105" s="1">
        <f t="shared" si="22"/>
        <v>85.920500888574267</v>
      </c>
      <c r="S105" s="1">
        <f t="shared" si="18"/>
        <v>158.92012517570606</v>
      </c>
      <c r="T105" s="1">
        <f t="shared" si="19"/>
        <v>151.72353229746659</v>
      </c>
      <c r="U105" s="1">
        <f t="shared" si="23"/>
        <v>20359707.509947702</v>
      </c>
    </row>
    <row r="106" spans="1:21" x14ac:dyDescent="0.3">
      <c r="A106" s="2" t="s">
        <v>105</v>
      </c>
      <c r="B106" s="12">
        <v>108.72</v>
      </c>
      <c r="C106" s="13">
        <v>251.619</v>
      </c>
      <c r="D106" s="14">
        <v>927.23400000000004</v>
      </c>
      <c r="E106" s="15">
        <v>6.5179999999999998</v>
      </c>
      <c r="F106" s="16">
        <v>3.0386000000000002</v>
      </c>
      <c r="G106" s="16">
        <v>367.66</v>
      </c>
      <c r="H106" s="12">
        <v>45872.119680000003</v>
      </c>
      <c r="I106" s="17">
        <f t="shared" si="12"/>
        <v>239.6825396825397</v>
      </c>
      <c r="J106" s="17">
        <f t="shared" si="13"/>
        <v>483.82500548011586</v>
      </c>
      <c r="K106" s="17">
        <f t="shared" si="14"/>
        <v>169.66590290533057</v>
      </c>
      <c r="L106" s="17">
        <f t="shared" si="15"/>
        <v>435.60783265387954</v>
      </c>
      <c r="M106" s="17">
        <f t="shared" si="16"/>
        <v>388.4684223983636</v>
      </c>
      <c r="N106" s="17">
        <f t="shared" si="17"/>
        <v>211.21387947377494</v>
      </c>
      <c r="O106" s="17">
        <f>+H106*$O$3/$H$3</f>
        <v>51095056.338969462</v>
      </c>
      <c r="P106" s="1">
        <f t="shared" si="20"/>
        <v>113.47859349001708</v>
      </c>
      <c r="Q106" s="1">
        <f t="shared" si="21"/>
        <v>229.06875565447359</v>
      </c>
      <c r="R106" s="1">
        <f t="shared" si="22"/>
        <v>80.328955335720195</v>
      </c>
      <c r="S106" s="1">
        <f t="shared" si="18"/>
        <v>206.24015511630529</v>
      </c>
      <c r="T106" s="1">
        <f t="shared" si="19"/>
        <v>183.92182529207187</v>
      </c>
      <c r="U106" s="1">
        <f t="shared" si="23"/>
        <v>24191145.234522149</v>
      </c>
    </row>
    <row r="107" spans="1:21" x14ac:dyDescent="0.3">
      <c r="A107" s="2" t="s">
        <v>106</v>
      </c>
      <c r="B107" s="12">
        <v>107.8</v>
      </c>
      <c r="C107" s="13">
        <v>232.50700000000001</v>
      </c>
      <c r="D107" s="14">
        <v>999.56899999999996</v>
      </c>
      <c r="E107" s="15">
        <v>6.0549999999999997</v>
      </c>
      <c r="F107" s="16">
        <v>2.8485999999999998</v>
      </c>
      <c r="G107" s="16">
        <v>390.84</v>
      </c>
      <c r="H107" s="12">
        <v>40084.1</v>
      </c>
      <c r="I107" s="17">
        <f t="shared" si="12"/>
        <v>237.65432098765433</v>
      </c>
      <c r="J107" s="17">
        <f t="shared" si="13"/>
        <v>447.07554099318929</v>
      </c>
      <c r="K107" s="17">
        <f t="shared" si="14"/>
        <v>182.90181000823776</v>
      </c>
      <c r="L107" s="17">
        <f t="shared" si="15"/>
        <v>404.664839938515</v>
      </c>
      <c r="M107" s="17">
        <f t="shared" si="16"/>
        <v>364.177959601125</v>
      </c>
      <c r="N107" s="17">
        <f t="shared" si="17"/>
        <v>224.53036134888265</v>
      </c>
      <c r="O107" s="17">
        <f>+H107*$O$3/$H$3</f>
        <v>44648020.673216157</v>
      </c>
      <c r="P107" s="1">
        <f t="shared" si="20"/>
        <v>105.84507126783591</v>
      </c>
      <c r="Q107" s="1">
        <f t="shared" si="21"/>
        <v>199.11585155225785</v>
      </c>
      <c r="R107" s="1">
        <f t="shared" si="22"/>
        <v>81.459722822981135</v>
      </c>
      <c r="S107" s="1">
        <f t="shared" si="18"/>
        <v>180.22722517679179</v>
      </c>
      <c r="T107" s="1">
        <f t="shared" si="19"/>
        <v>162.19541865665701</v>
      </c>
      <c r="U107" s="1">
        <f t="shared" si="23"/>
        <v>19885070.511172693</v>
      </c>
    </row>
    <row r="108" spans="1:21" x14ac:dyDescent="0.3">
      <c r="A108" s="2" t="s">
        <v>107</v>
      </c>
      <c r="B108" s="12">
        <v>108.52</v>
      </c>
      <c r="C108" s="13">
        <v>218.24</v>
      </c>
      <c r="D108" s="14">
        <v>902.00710000000004</v>
      </c>
      <c r="E108" s="15">
        <v>5.5792999999999999</v>
      </c>
      <c r="F108" s="16">
        <v>2.5630999999999999</v>
      </c>
      <c r="G108" s="16">
        <v>401.27</v>
      </c>
      <c r="H108" s="12">
        <v>35163.594042999997</v>
      </c>
      <c r="I108" s="17">
        <f t="shared" si="12"/>
        <v>239.2416225749559</v>
      </c>
      <c r="J108" s="17">
        <f t="shared" si="13"/>
        <v>419.64227342124593</v>
      </c>
      <c r="K108" s="17">
        <f t="shared" si="14"/>
        <v>165.04986772327027</v>
      </c>
      <c r="L108" s="17">
        <f t="shared" si="15"/>
        <v>372.87308694780455</v>
      </c>
      <c r="M108" s="17">
        <f t="shared" si="16"/>
        <v>327.67834313474816</v>
      </c>
      <c r="N108" s="17">
        <f t="shared" si="17"/>
        <v>230.52220371115069</v>
      </c>
      <c r="O108" s="17">
        <f>+H108*$O$3/$H$3</f>
        <v>39167272.653656796</v>
      </c>
      <c r="P108" s="1">
        <f t="shared" si="20"/>
        <v>103.78246378155001</v>
      </c>
      <c r="Q108" s="1">
        <f t="shared" si="21"/>
        <v>182.03984981293462</v>
      </c>
      <c r="R108" s="1">
        <f t="shared" si="22"/>
        <v>71.5982517372085</v>
      </c>
      <c r="S108" s="1">
        <f t="shared" si="18"/>
        <v>161.75148464875107</v>
      </c>
      <c r="T108" s="1">
        <f t="shared" si="19"/>
        <v>142.14610907734345</v>
      </c>
      <c r="U108" s="1">
        <f t="shared" si="23"/>
        <v>16990672.491893336</v>
      </c>
    </row>
    <row r="109" spans="1:21" x14ac:dyDescent="0.3">
      <c r="A109" s="2" t="s">
        <v>108</v>
      </c>
      <c r="B109" s="12">
        <v>109.25</v>
      </c>
      <c r="C109" s="13">
        <v>204.74199999999999</v>
      </c>
      <c r="D109" s="14">
        <v>954.16030000000001</v>
      </c>
      <c r="E109" s="15">
        <v>5.2118000000000002</v>
      </c>
      <c r="F109" s="16">
        <v>2.3744999999999998</v>
      </c>
      <c r="G109" s="16">
        <v>395.48</v>
      </c>
      <c r="H109" s="12">
        <v>20480.028690000003</v>
      </c>
      <c r="I109" s="17">
        <f t="shared" si="12"/>
        <v>240.85097001763668</v>
      </c>
      <c r="J109" s="17">
        <f t="shared" si="13"/>
        <v>393.68767570020498</v>
      </c>
      <c r="K109" s="17">
        <f t="shared" si="14"/>
        <v>174.59289544594037</v>
      </c>
      <c r="L109" s="17">
        <f t="shared" si="15"/>
        <v>348.31250417696992</v>
      </c>
      <c r="M109" s="17">
        <f t="shared" si="16"/>
        <v>303.56686269496294</v>
      </c>
      <c r="N109" s="17">
        <f t="shared" si="17"/>
        <v>227.19595565002587</v>
      </c>
      <c r="O109" s="17">
        <f>+H109*$O$3/$H$3</f>
        <v>22811856.6798102</v>
      </c>
      <c r="P109" s="1">
        <f t="shared" si="20"/>
        <v>106.01023655044506</v>
      </c>
      <c r="Q109" s="1">
        <f t="shared" si="21"/>
        <v>173.28111082516099</v>
      </c>
      <c r="R109" s="1">
        <f t="shared" si="22"/>
        <v>76.846832482742073</v>
      </c>
      <c r="S109" s="1">
        <f t="shared" si="18"/>
        <v>153.30928897058044</v>
      </c>
      <c r="T109" s="1">
        <f t="shared" si="19"/>
        <v>133.61455393272024</v>
      </c>
      <c r="U109" s="1">
        <f t="shared" si="23"/>
        <v>10040608.607905738</v>
      </c>
    </row>
    <row r="110" spans="1:21" x14ac:dyDescent="0.3">
      <c r="A110" s="2" t="s">
        <v>109</v>
      </c>
      <c r="B110" s="12">
        <v>108.03</v>
      </c>
      <c r="C110" s="13">
        <v>217.244</v>
      </c>
      <c r="D110" s="14">
        <v>912.70479999999998</v>
      </c>
      <c r="E110" s="15">
        <v>5.2877000000000001</v>
      </c>
      <c r="F110" s="16">
        <v>2.6166</v>
      </c>
      <c r="G110" s="16">
        <v>393.88</v>
      </c>
      <c r="H110" s="12">
        <v>20149.838390000001</v>
      </c>
      <c r="I110" s="17">
        <f t="shared" si="12"/>
        <v>238.16137566137567</v>
      </c>
      <c r="J110" s="17">
        <f t="shared" si="13"/>
        <v>417.72711715141656</v>
      </c>
      <c r="K110" s="17">
        <f t="shared" si="14"/>
        <v>167.00734008678407</v>
      </c>
      <c r="L110" s="17">
        <f t="shared" si="15"/>
        <v>353.38501637372184</v>
      </c>
      <c r="M110" s="17">
        <f t="shared" si="16"/>
        <v>334.5180260802864</v>
      </c>
      <c r="N110" s="17">
        <f t="shared" si="17"/>
        <v>226.27678520135578</v>
      </c>
      <c r="O110" s="17">
        <f>+H110*$O$3/$H$3</f>
        <v>22444071.364922367</v>
      </c>
      <c r="P110" s="1">
        <f t="shared" si="20"/>
        <v>105.25223586212975</v>
      </c>
      <c r="Q110" s="1">
        <f t="shared" si="21"/>
        <v>184.60891459974377</v>
      </c>
      <c r="R110" s="1">
        <f t="shared" si="22"/>
        <v>73.806661137672648</v>
      </c>
      <c r="S110" s="1">
        <f t="shared" si="18"/>
        <v>156.17378338624391</v>
      </c>
      <c r="T110" s="1">
        <f t="shared" si="19"/>
        <v>147.83576926930905</v>
      </c>
      <c r="U110" s="1">
        <f t="shared" si="23"/>
        <v>9918857.2724993303</v>
      </c>
    </row>
    <row r="111" spans="1:21" x14ac:dyDescent="0.3">
      <c r="A111" s="2" t="s">
        <v>110</v>
      </c>
      <c r="B111" s="12">
        <v>107.56</v>
      </c>
      <c r="C111" s="13">
        <v>219.79499999999999</v>
      </c>
      <c r="D111" s="14">
        <v>1040.7421999999999</v>
      </c>
      <c r="E111" s="15">
        <v>5.1605999999999996</v>
      </c>
      <c r="F111" s="16">
        <v>2.669</v>
      </c>
      <c r="G111" s="16">
        <v>398.07</v>
      </c>
      <c r="H111" s="12">
        <v>17632.789686</v>
      </c>
      <c r="I111" s="17">
        <f t="shared" si="12"/>
        <v>237.1252204585538</v>
      </c>
      <c r="J111" s="17">
        <f t="shared" si="13"/>
        <v>422.63230153327873</v>
      </c>
      <c r="K111" s="17">
        <f t="shared" si="14"/>
        <v>190.43570992293218</v>
      </c>
      <c r="L111" s="17">
        <f t="shared" si="15"/>
        <v>344.89073046848893</v>
      </c>
      <c r="M111" s="17">
        <f t="shared" si="16"/>
        <v>341.21708003068267</v>
      </c>
      <c r="N111" s="17">
        <f t="shared" si="17"/>
        <v>228.68386281381055</v>
      </c>
      <c r="O111" s="17">
        <f>+H111*$O$3/$H$3</f>
        <v>19640434.946200628</v>
      </c>
      <c r="P111" s="1">
        <f t="shared" si="20"/>
        <v>103.69127823051336</v>
      </c>
      <c r="Q111" s="1">
        <f t="shared" si="21"/>
        <v>184.81072356092602</v>
      </c>
      <c r="R111" s="1">
        <f t="shared" si="22"/>
        <v>83.274660301667552</v>
      </c>
      <c r="S111" s="1">
        <f t="shared" si="18"/>
        <v>150.81550845994389</v>
      </c>
      <c r="T111" s="1">
        <f t="shared" si="19"/>
        <v>149.20907659693253</v>
      </c>
      <c r="U111" s="1">
        <f t="shared" si="23"/>
        <v>8588465.6243503485</v>
      </c>
    </row>
    <row r="112" spans="1:21" x14ac:dyDescent="0.3">
      <c r="A112" s="2" t="s">
        <v>111</v>
      </c>
      <c r="B112" s="12">
        <v>108.57</v>
      </c>
      <c r="C112" s="13">
        <v>225.63900000000001</v>
      </c>
      <c r="D112" s="14">
        <v>1045.2992999999999</v>
      </c>
      <c r="E112" s="15">
        <v>5.3341000000000003</v>
      </c>
      <c r="F112" s="16">
        <v>2.6810999999999998</v>
      </c>
      <c r="G112" s="16">
        <v>398.71</v>
      </c>
      <c r="H112" s="12">
        <v>20261.258804000001</v>
      </c>
      <c r="I112" s="17">
        <f t="shared" si="12"/>
        <v>239.35185185185185</v>
      </c>
      <c r="J112" s="17">
        <f t="shared" si="13"/>
        <v>433.86942326107277</v>
      </c>
      <c r="K112" s="17">
        <f t="shared" si="14"/>
        <v>191.26957115551195</v>
      </c>
      <c r="L112" s="17">
        <f t="shared" si="15"/>
        <v>356.48599879703272</v>
      </c>
      <c r="M112" s="17">
        <f t="shared" si="16"/>
        <v>342.7639989772436</v>
      </c>
      <c r="N112" s="17">
        <f t="shared" si="17"/>
        <v>229.05153099327856</v>
      </c>
      <c r="O112" s="17">
        <f>+H112*$O$3/$H$3</f>
        <v>22568177.954510015</v>
      </c>
      <c r="P112" s="1">
        <f t="shared" si="20"/>
        <v>104.49694477653395</v>
      </c>
      <c r="Q112" s="1">
        <f t="shared" si="21"/>
        <v>189.42000578629816</v>
      </c>
      <c r="R112" s="1">
        <f t="shared" si="22"/>
        <v>83.505039379599125</v>
      </c>
      <c r="S112" s="1">
        <f t="shared" si="18"/>
        <v>155.63571972260414</v>
      </c>
      <c r="T112" s="1">
        <f t="shared" si="19"/>
        <v>149.64492814819994</v>
      </c>
      <c r="U112" s="1">
        <f t="shared" si="23"/>
        <v>9852882.3870521393</v>
      </c>
    </row>
    <row r="113" spans="1:21" x14ac:dyDescent="0.3">
      <c r="A113" s="2" t="s">
        <v>112</v>
      </c>
      <c r="B113" s="12">
        <v>109.04</v>
      </c>
      <c r="C113" s="13">
        <v>230.12799999999999</v>
      </c>
      <c r="D113" s="14">
        <v>937.84180000000003</v>
      </c>
      <c r="E113" s="15">
        <v>5.5404999999999998</v>
      </c>
      <c r="F113" s="16">
        <v>2.6960000000000002</v>
      </c>
      <c r="G113" s="16">
        <v>402.81</v>
      </c>
      <c r="H113" s="12">
        <v>23079.506799999999</v>
      </c>
      <c r="I113" s="17">
        <f t="shared" si="12"/>
        <v>240.38800705467372</v>
      </c>
      <c r="J113" s="17">
        <f t="shared" si="13"/>
        <v>442.50108640892813</v>
      </c>
      <c r="K113" s="17">
        <f t="shared" si="14"/>
        <v>171.60692530619073</v>
      </c>
      <c r="L113" s="17">
        <f t="shared" si="15"/>
        <v>370.28002405934637</v>
      </c>
      <c r="M113" s="17">
        <f t="shared" si="16"/>
        <v>344.66888263871135</v>
      </c>
      <c r="N113" s="17">
        <f t="shared" si="17"/>
        <v>231.40690526799565</v>
      </c>
      <c r="O113" s="17">
        <f>+H113*$O$3/$H$3</f>
        <v>25707307.803693552</v>
      </c>
      <c r="P113" s="1">
        <f t="shared" si="20"/>
        <v>103.88108633848974</v>
      </c>
      <c r="Q113" s="1">
        <f t="shared" si="21"/>
        <v>191.22207519972721</v>
      </c>
      <c r="R113" s="1">
        <f t="shared" si="22"/>
        <v>74.158083185741702</v>
      </c>
      <c r="S113" s="1">
        <f t="shared" si="18"/>
        <v>160.01252150644328</v>
      </c>
      <c r="T113" s="1">
        <f t="shared" si="19"/>
        <v>148.9449427792768</v>
      </c>
      <c r="U113" s="1">
        <f t="shared" si="23"/>
        <v>11109135.993120668</v>
      </c>
    </row>
    <row r="114" spans="1:21" x14ac:dyDescent="0.3">
      <c r="A114" s="2" t="s">
        <v>113</v>
      </c>
      <c r="B114" s="12">
        <v>109.31</v>
      </c>
      <c r="C114" s="13">
        <v>245.89099999999999</v>
      </c>
      <c r="D114" s="14">
        <v>954.15570000000002</v>
      </c>
      <c r="E114" s="15">
        <v>5.9617000000000004</v>
      </c>
      <c r="F114" s="16">
        <v>2.8593999999999999</v>
      </c>
      <c r="G114" s="16">
        <v>409.63</v>
      </c>
      <c r="H114" s="12">
        <v>31219.932475000001</v>
      </c>
      <c r="I114" s="17">
        <f t="shared" si="12"/>
        <v>240.98324514991182</v>
      </c>
      <c r="J114" s="17">
        <f t="shared" si="13"/>
        <v>472.81093408093648</v>
      </c>
      <c r="K114" s="17">
        <f t="shared" si="14"/>
        <v>174.59205373483687</v>
      </c>
      <c r="L114" s="17">
        <f t="shared" si="15"/>
        <v>398.4294593330215</v>
      </c>
      <c r="M114" s="17">
        <f t="shared" si="16"/>
        <v>365.5586806443365</v>
      </c>
      <c r="N114" s="17">
        <f t="shared" si="17"/>
        <v>235.32486930545184</v>
      </c>
      <c r="O114" s="17">
        <f>+H114*$O$3/$H$3</f>
        <v>34774591.186036669</v>
      </c>
      <c r="P114" s="1">
        <f t="shared" si="20"/>
        <v>102.40449547944523</v>
      </c>
      <c r="Q114" s="1">
        <f t="shared" si="21"/>
        <v>200.91838804645317</v>
      </c>
      <c r="R114" s="1">
        <f t="shared" si="22"/>
        <v>74.191926357012548</v>
      </c>
      <c r="S114" s="1">
        <f t="shared" si="18"/>
        <v>169.31039227131569</v>
      </c>
      <c r="T114" s="1">
        <f t="shared" si="19"/>
        <v>155.34213690344859</v>
      </c>
      <c r="U114" s="1">
        <f t="shared" si="23"/>
        <v>14777269.945446873</v>
      </c>
    </row>
    <row r="115" spans="1:21" x14ac:dyDescent="0.3">
      <c r="A115" s="2" t="s">
        <v>114</v>
      </c>
      <c r="B115" s="12">
        <v>110.18</v>
      </c>
      <c r="C115" s="13">
        <v>244.70500000000001</v>
      </c>
      <c r="D115" s="14">
        <v>905.89729999999997</v>
      </c>
      <c r="E115" s="15">
        <v>5.8372000000000002</v>
      </c>
      <c r="F115" s="16">
        <v>2.7233000000000001</v>
      </c>
      <c r="G115" s="16">
        <v>413.52</v>
      </c>
      <c r="H115" s="12">
        <v>49609.837452</v>
      </c>
      <c r="I115" s="17">
        <f t="shared" si="12"/>
        <v>242.90123456790124</v>
      </c>
      <c r="J115" s="17">
        <f t="shared" si="13"/>
        <v>470.53043675561759</v>
      </c>
      <c r="K115" s="17">
        <f t="shared" si="14"/>
        <v>165.76169914390661</v>
      </c>
      <c r="L115" s="17">
        <f t="shared" si="15"/>
        <v>390.10893537392235</v>
      </c>
      <c r="M115" s="17">
        <f t="shared" si="16"/>
        <v>348.15903860905138</v>
      </c>
      <c r="N115" s="17">
        <f t="shared" si="17"/>
        <v>237.55960245878097</v>
      </c>
      <c r="O115" s="17">
        <f>+H115*$O$3/$H$3</f>
        <v>55258345.532313041</v>
      </c>
      <c r="P115" s="1">
        <f t="shared" si="20"/>
        <v>102.24854396700177</v>
      </c>
      <c r="Q115" s="1">
        <f t="shared" si="21"/>
        <v>198.06837184670715</v>
      </c>
      <c r="R115" s="1">
        <f t="shared" si="22"/>
        <v>69.776888590587689</v>
      </c>
      <c r="S115" s="1">
        <f t="shared" si="18"/>
        <v>164.215182773599</v>
      </c>
      <c r="T115" s="1">
        <f t="shared" si="19"/>
        <v>146.55649992909065</v>
      </c>
      <c r="U115" s="1">
        <f t="shared" si="23"/>
        <v>23260834.317106139</v>
      </c>
    </row>
    <row r="116" spans="1:21" x14ac:dyDescent="0.3">
      <c r="A116" s="2" t="s">
        <v>115</v>
      </c>
      <c r="B116" s="12">
        <v>111.02</v>
      </c>
      <c r="C116" s="13">
        <v>262.18599999999998</v>
      </c>
      <c r="D116" s="14">
        <v>964.85320000000002</v>
      </c>
      <c r="E116" s="15">
        <v>5.7873000000000001</v>
      </c>
      <c r="F116" s="16">
        <v>2.8412000000000002</v>
      </c>
      <c r="G116" s="16">
        <v>413.63</v>
      </c>
      <c r="H116" s="12">
        <v>65879.96104200001</v>
      </c>
      <c r="I116" s="17">
        <f t="shared" si="12"/>
        <v>244.75308641975309</v>
      </c>
      <c r="J116" s="17">
        <f t="shared" si="13"/>
        <v>504.14373670831554</v>
      </c>
      <c r="K116" s="17">
        <f t="shared" si="14"/>
        <v>176.54948950221572</v>
      </c>
      <c r="L116" s="17">
        <f t="shared" si="15"/>
        <v>386.77404263850832</v>
      </c>
      <c r="M116" s="17">
        <f t="shared" si="16"/>
        <v>363.2319099974431</v>
      </c>
      <c r="N116" s="17">
        <f t="shared" si="17"/>
        <v>237.62279542712702</v>
      </c>
      <c r="O116" s="17">
        <f>+H116*$O$3/$H$3</f>
        <v>73380963.088952765</v>
      </c>
      <c r="P116" s="1">
        <f t="shared" si="20"/>
        <v>103.00067633654817</v>
      </c>
      <c r="Q116" s="1">
        <f t="shared" si="21"/>
        <v>212.16135253443048</v>
      </c>
      <c r="R116" s="1">
        <f t="shared" si="22"/>
        <v>74.298212503084144</v>
      </c>
      <c r="S116" s="1">
        <f t="shared" si="18"/>
        <v>162.76807195340072</v>
      </c>
      <c r="T116" s="1">
        <f t="shared" si="19"/>
        <v>152.86071748484133</v>
      </c>
      <c r="U116" s="1">
        <f t="shared" si="23"/>
        <v>30881280.963406928</v>
      </c>
    </row>
    <row r="117" spans="1:21" x14ac:dyDescent="0.3">
      <c r="A117" s="2" t="s">
        <v>116</v>
      </c>
      <c r="B117" s="12">
        <v>112.41</v>
      </c>
      <c r="C117" s="13">
        <v>253.446</v>
      </c>
      <c r="D117" s="14">
        <v>1020.8248</v>
      </c>
      <c r="E117" s="15">
        <v>5.5853999999999999</v>
      </c>
      <c r="F117" s="16">
        <v>2.8984000000000001</v>
      </c>
      <c r="G117" s="16">
        <v>419.24</v>
      </c>
      <c r="H117" s="12">
        <v>56014.189272000003</v>
      </c>
      <c r="I117" s="17">
        <f t="shared" si="12"/>
        <v>247.81746031746033</v>
      </c>
      <c r="J117" s="17">
        <f t="shared" si="13"/>
        <v>487.3380481557968</v>
      </c>
      <c r="K117" s="17">
        <f t="shared" si="14"/>
        <v>186.79121063308017</v>
      </c>
      <c r="L117" s="17">
        <f t="shared" si="15"/>
        <v>373.28075920604158</v>
      </c>
      <c r="M117" s="17">
        <f t="shared" si="16"/>
        <v>370.54461774482235</v>
      </c>
      <c r="N117" s="17">
        <f t="shared" si="17"/>
        <v>240.84563681277649</v>
      </c>
      <c r="O117" s="17">
        <f>+H117*$O$3/$H$3</f>
        <v>62391888.07057409</v>
      </c>
      <c r="P117" s="1">
        <f t="shared" si="20"/>
        <v>102.89472692839499</v>
      </c>
      <c r="Q117" s="1">
        <f t="shared" si="21"/>
        <v>202.34456168895986</v>
      </c>
      <c r="R117" s="1">
        <f t="shared" si="22"/>
        <v>77.55640214411855</v>
      </c>
      <c r="S117" s="1">
        <f t="shared" si="18"/>
        <v>154.98755308414192</v>
      </c>
      <c r="T117" s="1">
        <f t="shared" si="19"/>
        <v>153.85149702042079</v>
      </c>
      <c r="U117" s="1">
        <f t="shared" si="23"/>
        <v>25905342.897731207</v>
      </c>
    </row>
    <row r="118" spans="1:21" x14ac:dyDescent="0.3">
      <c r="A118" s="2" t="s">
        <v>117</v>
      </c>
      <c r="B118" s="12">
        <v>113.65</v>
      </c>
      <c r="C118" s="13">
        <v>284.85399999999998</v>
      </c>
      <c r="D118" s="14">
        <v>967.1848</v>
      </c>
      <c r="E118" s="15">
        <v>5.8296000000000001</v>
      </c>
      <c r="F118" s="16">
        <v>3.4245000000000001</v>
      </c>
      <c r="G118" s="16">
        <v>422.84</v>
      </c>
      <c r="H118" s="12">
        <v>55310.078879999994</v>
      </c>
      <c r="I118" s="17">
        <f t="shared" si="12"/>
        <v>250.55114638447972</v>
      </c>
      <c r="J118" s="17">
        <f t="shared" si="13"/>
        <v>547.73084747587779</v>
      </c>
      <c r="K118" s="17">
        <f t="shared" si="14"/>
        <v>176.9761272432973</v>
      </c>
      <c r="L118" s="17">
        <f t="shared" si="15"/>
        <v>389.60101583906976</v>
      </c>
      <c r="M118" s="17">
        <f t="shared" si="16"/>
        <v>437.80363078496549</v>
      </c>
      <c r="N118" s="17">
        <f t="shared" si="17"/>
        <v>242.91377032228414</v>
      </c>
      <c r="O118" s="17">
        <f>+H118*$O$3/$H$3</f>
        <v>61607608.634632088</v>
      </c>
      <c r="P118" s="1">
        <f t="shared" si="20"/>
        <v>103.14406879941913</v>
      </c>
      <c r="Q118" s="1">
        <f t="shared" si="21"/>
        <v>225.48365485792746</v>
      </c>
      <c r="R118" s="1">
        <f t="shared" si="22"/>
        <v>72.85553511787144</v>
      </c>
      <c r="S118" s="1">
        <f t="shared" si="18"/>
        <v>160.38655005937676</v>
      </c>
      <c r="T118" s="1">
        <f t="shared" si="19"/>
        <v>180.23005867642357</v>
      </c>
      <c r="U118" s="1">
        <f t="shared" si="23"/>
        <v>25361925.160889242</v>
      </c>
    </row>
    <row r="119" spans="1:21" x14ac:dyDescent="0.3">
      <c r="A119" s="2" t="s">
        <v>118</v>
      </c>
      <c r="B119" s="12">
        <v>114.94</v>
      </c>
      <c r="C119" s="13">
        <v>267.30200000000002</v>
      </c>
      <c r="D119" s="14">
        <v>1050.3302000000001</v>
      </c>
      <c r="E119" s="15">
        <v>5.6478999999999999</v>
      </c>
      <c r="F119" s="16">
        <v>3.0848</v>
      </c>
      <c r="G119" s="16">
        <v>427.04</v>
      </c>
      <c r="H119" s="12">
        <v>46651.654000000002</v>
      </c>
      <c r="I119" s="17">
        <f t="shared" si="12"/>
        <v>253.39506172839506</v>
      </c>
      <c r="J119" s="17">
        <f t="shared" si="13"/>
        <v>513.98102533928648</v>
      </c>
      <c r="K119" s="17">
        <f t="shared" si="14"/>
        <v>192.19012863175467</v>
      </c>
      <c r="L119" s="17">
        <f t="shared" si="15"/>
        <v>377.45772906502702</v>
      </c>
      <c r="M119" s="17">
        <f t="shared" si="16"/>
        <v>394.37484019432372</v>
      </c>
      <c r="N119" s="17">
        <f t="shared" si="17"/>
        <v>245.32659275004309</v>
      </c>
      <c r="O119" s="17">
        <f>+H119*$O$3/$H$3</f>
        <v>51963347.367952064</v>
      </c>
      <c r="P119" s="1">
        <f t="shared" si="20"/>
        <v>103.28886847850723</v>
      </c>
      <c r="Q119" s="1">
        <f t="shared" si="21"/>
        <v>209.50889162797299</v>
      </c>
      <c r="R119" s="1">
        <f t="shared" si="22"/>
        <v>78.340520070554362</v>
      </c>
      <c r="S119" s="1">
        <f t="shared" si="18"/>
        <v>153.85927992307339</v>
      </c>
      <c r="T119" s="1">
        <f t="shared" si="19"/>
        <v>160.75503098685354</v>
      </c>
      <c r="U119" s="1">
        <f t="shared" si="23"/>
        <v>21181294.202743106</v>
      </c>
    </row>
    <row r="120" spans="1:21" x14ac:dyDescent="0.3">
      <c r="A120" s="2" t="s">
        <v>119</v>
      </c>
      <c r="B120" s="12">
        <v>115.84</v>
      </c>
      <c r="C120" s="13">
        <v>277.62400000000002</v>
      </c>
      <c r="D120" s="14">
        <v>984.68520000000001</v>
      </c>
      <c r="E120" s="15">
        <v>5.7065000000000001</v>
      </c>
      <c r="F120" s="16">
        <v>3.3169</v>
      </c>
      <c r="G120" s="16">
        <v>435.59</v>
      </c>
      <c r="H120" s="12">
        <v>52447.243135000004</v>
      </c>
      <c r="I120" s="17">
        <f t="shared" si="12"/>
        <v>255.37918871252205</v>
      </c>
      <c r="J120" s="17">
        <f t="shared" si="13"/>
        <v>533.82865889067079</v>
      </c>
      <c r="K120" s="17">
        <f t="shared" si="14"/>
        <v>180.17836224245013</v>
      </c>
      <c r="L120" s="17">
        <f t="shared" si="15"/>
        <v>381.37405600481185</v>
      </c>
      <c r="M120" s="17">
        <f t="shared" si="16"/>
        <v>424.04755816926615</v>
      </c>
      <c r="N120" s="17">
        <f t="shared" si="17"/>
        <v>250.2384098351238</v>
      </c>
      <c r="O120" s="17">
        <f>+H120*$O$3/$H$3</f>
        <v>58418814.336474419</v>
      </c>
      <c r="P120" s="1">
        <f t="shared" si="20"/>
        <v>102.0543524396536</v>
      </c>
      <c r="Q120" s="1">
        <f t="shared" si="21"/>
        <v>213.32802555866542</v>
      </c>
      <c r="R120" s="1">
        <f t="shared" si="22"/>
        <v>72.002680308416842</v>
      </c>
      <c r="S120" s="1">
        <f t="shared" si="18"/>
        <v>152.40428368134621</v>
      </c>
      <c r="T120" s="1">
        <f t="shared" si="19"/>
        <v>169.45742200354499</v>
      </c>
      <c r="U120" s="1">
        <f t="shared" si="23"/>
        <v>23345262.77359467</v>
      </c>
    </row>
    <row r="121" spans="1:21" x14ac:dyDescent="0.3">
      <c r="A121" s="2" t="s">
        <v>120</v>
      </c>
      <c r="B121" s="12">
        <v>117.1</v>
      </c>
      <c r="C121" s="13">
        <v>270.85899999999998</v>
      </c>
      <c r="D121" s="14">
        <v>1069.0368000000001</v>
      </c>
      <c r="E121" s="15">
        <v>5.7460000000000004</v>
      </c>
      <c r="F121" s="16">
        <v>3.1314000000000002</v>
      </c>
      <c r="G121" s="16">
        <v>437.25</v>
      </c>
      <c r="H121" s="12">
        <v>43353.282700000003</v>
      </c>
      <c r="I121" s="17">
        <f t="shared" si="12"/>
        <v>258.15696649029985</v>
      </c>
      <c r="J121" s="17">
        <f t="shared" si="13"/>
        <v>520.82059446758262</v>
      </c>
      <c r="K121" s="17">
        <f t="shared" si="14"/>
        <v>195.61307492070534</v>
      </c>
      <c r="L121" s="17">
        <f t="shared" si="15"/>
        <v>384.0139009556907</v>
      </c>
      <c r="M121" s="17">
        <f t="shared" si="16"/>
        <v>400.33239580669908</v>
      </c>
      <c r="N121" s="17">
        <f t="shared" si="17"/>
        <v>251.19204917561902</v>
      </c>
      <c r="O121" s="17">
        <f>+H121*$O$3/$H$3</f>
        <v>48289428.033593982</v>
      </c>
      <c r="P121" s="1">
        <f t="shared" si="20"/>
        <v>102.7727459278822</v>
      </c>
      <c r="Q121" s="1">
        <f t="shared" si="21"/>
        <v>207.33960178152566</v>
      </c>
      <c r="R121" s="1">
        <f t="shared" si="22"/>
        <v>77.873911838644204</v>
      </c>
      <c r="S121" s="1">
        <f t="shared" si="18"/>
        <v>152.87661461259481</v>
      </c>
      <c r="T121" s="1">
        <f t="shared" si="19"/>
        <v>159.37303633635702</v>
      </c>
      <c r="U121" s="1">
        <f t="shared" si="23"/>
        <v>19224106.890354954</v>
      </c>
    </row>
    <row r="122" spans="1:21" x14ac:dyDescent="0.3">
      <c r="A122" s="2" t="s">
        <v>121</v>
      </c>
      <c r="B122" s="12">
        <v>118.75</v>
      </c>
      <c r="C122" s="13">
        <v>290.06900000000002</v>
      </c>
      <c r="D122" s="14">
        <v>1144.2496000000001</v>
      </c>
      <c r="E122" s="15">
        <v>5.9478999999999997</v>
      </c>
      <c r="F122" s="16">
        <v>3.4054000000000002</v>
      </c>
      <c r="G122" s="16">
        <v>440.5</v>
      </c>
      <c r="H122" s="12">
        <v>42573.581225000002</v>
      </c>
      <c r="I122" s="17">
        <f t="shared" si="12"/>
        <v>261.79453262786598</v>
      </c>
      <c r="J122" s="17">
        <f t="shared" si="13"/>
        <v>557.75849802523544</v>
      </c>
      <c r="K122" s="17">
        <f t="shared" si="14"/>
        <v>209.37556380920387</v>
      </c>
      <c r="L122" s="17">
        <f t="shared" si="15"/>
        <v>397.50718438815744</v>
      </c>
      <c r="M122" s="17">
        <f t="shared" si="16"/>
        <v>435.36180005113783</v>
      </c>
      <c r="N122" s="17">
        <f t="shared" si="17"/>
        <v>253.05911414948011</v>
      </c>
      <c r="O122" s="17">
        <f>+H122*$O$3/$H$3</f>
        <v>47420950.817572244</v>
      </c>
      <c r="P122" s="1">
        <f t="shared" si="20"/>
        <v>103.45192802391061</v>
      </c>
      <c r="Q122" s="1">
        <f t="shared" si="21"/>
        <v>220.40640579172015</v>
      </c>
      <c r="R122" s="1">
        <f t="shared" si="22"/>
        <v>82.737807927963942</v>
      </c>
      <c r="S122" s="1">
        <f t="shared" si="18"/>
        <v>157.08076183075269</v>
      </c>
      <c r="T122" s="1">
        <f t="shared" si="19"/>
        <v>172.03956534597401</v>
      </c>
      <c r="U122" s="1">
        <f t="shared" si="23"/>
        <v>18739080.383234505</v>
      </c>
    </row>
    <row r="123" spans="1:21" x14ac:dyDescent="0.3">
      <c r="A123" s="18" t="s">
        <v>122</v>
      </c>
      <c r="B123" s="19">
        <v>120.9</v>
      </c>
      <c r="C123" s="13">
        <v>305.66000000000003</v>
      </c>
      <c r="D123" s="14">
        <v>1191.4007999999999</v>
      </c>
      <c r="E123" s="15">
        <v>5.9812000000000003</v>
      </c>
      <c r="F123" s="16">
        <v>3.4605999999999999</v>
      </c>
      <c r="G123" s="16">
        <v>446.45</v>
      </c>
      <c r="H123" s="12">
        <v>56126.384559999999</v>
      </c>
      <c r="I123" s="17">
        <f t="shared" si="12"/>
        <v>266.53439153439155</v>
      </c>
      <c r="J123" s="17">
        <f t="shared" si="13"/>
        <v>587.73761589964283</v>
      </c>
      <c r="K123" s="17">
        <f t="shared" si="14"/>
        <v>218.00332219712945</v>
      </c>
      <c r="L123" s="17">
        <f t="shared" si="15"/>
        <v>399.73267392902494</v>
      </c>
      <c r="M123" s="17">
        <f t="shared" si="16"/>
        <v>442.4188187164408</v>
      </c>
      <c r="N123" s="17">
        <f t="shared" si="17"/>
        <v>256.47727925547196</v>
      </c>
      <c r="O123" s="17">
        <f>+H123*$O$3/$H$3</f>
        <v>62516857.760253072</v>
      </c>
      <c r="P123" s="1">
        <f t="shared" si="20"/>
        <v>103.92124881709381</v>
      </c>
      <c r="Q123" s="1">
        <f t="shared" si="21"/>
        <v>229.15777085821665</v>
      </c>
      <c r="R123" s="1">
        <f t="shared" si="22"/>
        <v>84.999077824738094</v>
      </c>
      <c r="S123" s="1">
        <f t="shared" si="18"/>
        <v>155.85500403365521</v>
      </c>
      <c r="T123" s="1">
        <f t="shared" si="19"/>
        <v>172.4982501376881</v>
      </c>
      <c r="U123" s="1">
        <f t="shared" si="23"/>
        <v>24375203.11418356</v>
      </c>
    </row>
    <row r="124" spans="1:21" x14ac:dyDescent="0.3">
      <c r="A124" s="18" t="s">
        <v>123</v>
      </c>
      <c r="B124" s="19">
        <v>123.7</v>
      </c>
      <c r="C124" s="13">
        <v>317.86500000000001</v>
      </c>
      <c r="D124" s="14">
        <v>1059.9365</v>
      </c>
      <c r="E124" s="15">
        <v>6.2386999999999997</v>
      </c>
      <c r="F124" s="16">
        <v>3.3378000000000001</v>
      </c>
      <c r="G124" s="16">
        <v>448.02</v>
      </c>
      <c r="H124" s="12">
        <v>53865.622057</v>
      </c>
      <c r="I124" s="17">
        <f t="shared" si="12"/>
        <v>272.70723104056435</v>
      </c>
      <c r="J124" s="17">
        <f t="shared" si="13"/>
        <v>611.20597159569434</v>
      </c>
      <c r="K124" s="17">
        <f t="shared" si="14"/>
        <v>193.94789588692382</v>
      </c>
      <c r="L124" s="17">
        <f t="shared" si="15"/>
        <v>416.94178974804521</v>
      </c>
      <c r="M124" s="17">
        <f t="shared" si="16"/>
        <v>426.71950907696242</v>
      </c>
      <c r="N124" s="17">
        <f t="shared" si="17"/>
        <v>257.37921525822946</v>
      </c>
      <c r="O124" s="17">
        <f>+H124*$O$3/$H$3</f>
        <v>59998687.938024908</v>
      </c>
      <c r="P124" s="1">
        <f t="shared" si="20"/>
        <v>105.95542097948982</v>
      </c>
      <c r="Q124" s="1">
        <f t="shared" si="21"/>
        <v>237.47293307366303</v>
      </c>
      <c r="R124" s="1">
        <f t="shared" si="22"/>
        <v>75.354917720273264</v>
      </c>
      <c r="S124" s="1">
        <f t="shared" si="18"/>
        <v>161.99512821178124</v>
      </c>
      <c r="T124" s="1">
        <f t="shared" si="19"/>
        <v>165.79408273074159</v>
      </c>
      <c r="U124" s="1">
        <f t="shared" si="23"/>
        <v>23311395.940743707</v>
      </c>
    </row>
    <row r="125" spans="1:21" x14ac:dyDescent="0.3">
      <c r="A125" s="18" t="s">
        <v>124</v>
      </c>
      <c r="B125" s="19">
        <v>125.4</v>
      </c>
      <c r="C125" s="13">
        <v>335.03100000000001</v>
      </c>
      <c r="D125" s="14">
        <v>896.43709999999999</v>
      </c>
      <c r="E125" s="15">
        <v>6.6109999999999998</v>
      </c>
      <c r="F125" s="16">
        <v>2.9523000000000001</v>
      </c>
      <c r="G125" s="16">
        <v>450.58</v>
      </c>
      <c r="H125" s="12">
        <v>42800.275099999999</v>
      </c>
      <c r="I125" s="17">
        <f t="shared" si="12"/>
        <v>276.45502645502648</v>
      </c>
      <c r="J125" s="17">
        <f t="shared" si="13"/>
        <v>644.21357453534381</v>
      </c>
      <c r="K125" s="17">
        <f t="shared" si="14"/>
        <v>164.0306653653081</v>
      </c>
      <c r="L125" s="17">
        <f t="shared" si="15"/>
        <v>441.82316380405001</v>
      </c>
      <c r="M125" s="17">
        <f t="shared" si="16"/>
        <v>377.43543850677577</v>
      </c>
      <c r="N125" s="17">
        <f t="shared" si="17"/>
        <v>258.84988797610157</v>
      </c>
      <c r="O125" s="17">
        <f>+H125*$O$3/$H$3</f>
        <v>47673455.746396668</v>
      </c>
      <c r="P125" s="1">
        <f t="shared" si="20"/>
        <v>106.80129267838443</v>
      </c>
      <c r="Q125" s="1">
        <f t="shared" si="21"/>
        <v>248.87535380923987</v>
      </c>
      <c r="R125" s="1">
        <f t="shared" si="22"/>
        <v>63.369030849436683</v>
      </c>
      <c r="S125" s="1">
        <f t="shared" si="18"/>
        <v>170.68702144651559</v>
      </c>
      <c r="T125" s="1">
        <f t="shared" si="19"/>
        <v>145.81247898458534</v>
      </c>
      <c r="U125" s="1">
        <f t="shared" si="23"/>
        <v>18417414.092448108</v>
      </c>
    </row>
    <row r="126" spans="1:21" x14ac:dyDescent="0.3">
      <c r="A126" s="18" t="s">
        <v>125</v>
      </c>
      <c r="B126" s="19">
        <v>127.5</v>
      </c>
      <c r="C126" s="13">
        <v>379.21499999999997</v>
      </c>
      <c r="D126" s="14">
        <v>1011.1011</v>
      </c>
      <c r="E126" s="15">
        <v>6.9828999999999999</v>
      </c>
      <c r="F126" s="16">
        <v>3.3502999999999998</v>
      </c>
      <c r="G126" s="16">
        <v>454.43</v>
      </c>
      <c r="H126" s="12">
        <v>61607.263711</v>
      </c>
      <c r="I126" s="17">
        <f t="shared" si="12"/>
        <v>281.0846560846561</v>
      </c>
      <c r="J126" s="17">
        <f t="shared" si="13"/>
        <v>729.17267556560569</v>
      </c>
      <c r="K126" s="17">
        <f t="shared" si="14"/>
        <v>185.01196144670376</v>
      </c>
      <c r="L126" s="17">
        <f t="shared" si="15"/>
        <v>466.67780525295728</v>
      </c>
      <c r="M126" s="17">
        <f t="shared" si="16"/>
        <v>428.3175658399386</v>
      </c>
      <c r="N126" s="17">
        <f t="shared" si="17"/>
        <v>261.06164186821394</v>
      </c>
      <c r="O126" s="17">
        <f>+H126*$O$3/$H$3</f>
        <v>68621782.297444806</v>
      </c>
      <c r="P126" s="1">
        <f t="shared" si="20"/>
        <v>107.66984152599099</v>
      </c>
      <c r="Q126" s="1">
        <f t="shared" si="21"/>
        <v>279.31053767512043</v>
      </c>
      <c r="R126" s="1">
        <f t="shared" si="22"/>
        <v>70.869071428003707</v>
      </c>
      <c r="S126" s="1">
        <f t="shared" si="18"/>
        <v>178.76153766340749</v>
      </c>
      <c r="T126" s="1">
        <f t="shared" si="19"/>
        <v>164.06759827863061</v>
      </c>
      <c r="U126" s="1">
        <f t="shared" si="23"/>
        <v>26285662.576230038</v>
      </c>
    </row>
    <row r="127" spans="1:21" x14ac:dyDescent="0.3">
      <c r="A127" s="18" t="s">
        <v>126</v>
      </c>
      <c r="B127" s="19">
        <v>135.9</v>
      </c>
      <c r="C127" s="13">
        <v>378.411</v>
      </c>
      <c r="D127" s="14">
        <v>1055.2047</v>
      </c>
      <c r="E127" s="15">
        <v>6.8182</v>
      </c>
      <c r="F127" s="16">
        <v>3.8976999999999999</v>
      </c>
      <c r="G127" s="16">
        <v>460.62</v>
      </c>
      <c r="H127" s="12">
        <v>64826.900143999999</v>
      </c>
      <c r="I127" s="17">
        <f t="shared" si="12"/>
        <v>299.60317460317458</v>
      </c>
      <c r="J127" s="17">
        <f t="shared" si="13"/>
        <v>727.62670604658672</v>
      </c>
      <c r="K127" s="17">
        <f t="shared" si="14"/>
        <v>193.08206793047759</v>
      </c>
      <c r="L127" s="17">
        <f t="shared" si="15"/>
        <v>455.67065428055878</v>
      </c>
      <c r="M127" s="17">
        <f t="shared" si="16"/>
        <v>498.29966760419325</v>
      </c>
      <c r="N127" s="17">
        <f t="shared" si="17"/>
        <v>264.61768254150633</v>
      </c>
      <c r="O127" s="17">
        <f>+H127*$O$3/$H$3</f>
        <v>72208002.120786831</v>
      </c>
      <c r="P127" s="1">
        <f t="shared" si="20"/>
        <v>113.22114672218876</v>
      </c>
      <c r="Q127" s="1">
        <f t="shared" si="21"/>
        <v>274.97282081005892</v>
      </c>
      <c r="R127" s="1">
        <f t="shared" si="22"/>
        <v>72.966426912982996</v>
      </c>
      <c r="S127" s="1">
        <f t="shared" si="18"/>
        <v>172.19962396469293</v>
      </c>
      <c r="T127" s="1">
        <f t="shared" si="19"/>
        <v>188.30928561474082</v>
      </c>
      <c r="U127" s="1">
        <f t="shared" si="23"/>
        <v>27287670.811439712</v>
      </c>
    </row>
    <row r="128" spans="1:21" x14ac:dyDescent="0.3">
      <c r="A128" s="18" t="s">
        <v>127</v>
      </c>
      <c r="B128" s="19">
        <v>139.5</v>
      </c>
      <c r="C128" s="13">
        <v>392.59899999999999</v>
      </c>
      <c r="D128" s="14">
        <v>1165.2478000000001</v>
      </c>
      <c r="E128" s="15">
        <v>6.85</v>
      </c>
      <c r="F128" s="16">
        <v>3.9984000000000002</v>
      </c>
      <c r="G128" s="16">
        <v>465.84</v>
      </c>
      <c r="H128" s="12">
        <v>62638.112499999996</v>
      </c>
      <c r="I128" s="17">
        <f t="shared" si="12"/>
        <v>307.53968253968253</v>
      </c>
      <c r="J128" s="17">
        <f t="shared" si="13"/>
        <v>754.90806865335287</v>
      </c>
      <c r="K128" s="17">
        <f t="shared" si="14"/>
        <v>213.21782861224895</v>
      </c>
      <c r="L128" s="17">
        <f t="shared" si="15"/>
        <v>457.79589654481055</v>
      </c>
      <c r="M128" s="17">
        <f t="shared" si="16"/>
        <v>511.17361288672976</v>
      </c>
      <c r="N128" s="17">
        <f t="shared" si="17"/>
        <v>267.61647613029243</v>
      </c>
      <c r="O128" s="17">
        <f>+H128*$O$3/$H$3</f>
        <v>69770002.116331398</v>
      </c>
      <c r="P128" s="1">
        <f t="shared" si="20"/>
        <v>114.91806744736934</v>
      </c>
      <c r="Q128" s="1">
        <f t="shared" si="21"/>
        <v>282.08579664796736</v>
      </c>
      <c r="R128" s="1">
        <f t="shared" si="22"/>
        <v>79.672907922321329</v>
      </c>
      <c r="S128" s="1">
        <f t="shared" si="18"/>
        <v>171.06416733546962</v>
      </c>
      <c r="T128" s="1">
        <f t="shared" si="19"/>
        <v>191.00976900908691</v>
      </c>
      <c r="U128" s="1">
        <f t="shared" si="23"/>
        <v>26070891.869289469</v>
      </c>
    </row>
    <row r="129" spans="1:21" x14ac:dyDescent="0.3">
      <c r="A129" s="18" t="s">
        <v>128</v>
      </c>
      <c r="B129" s="19">
        <v>141.4</v>
      </c>
      <c r="C129" s="13">
        <v>442.51</v>
      </c>
      <c r="D129" s="14">
        <v>1126.9000000000001</v>
      </c>
      <c r="E129" s="15">
        <v>6.9702000000000002</v>
      </c>
      <c r="F129" s="16">
        <v>5.4516999999999998</v>
      </c>
      <c r="G129" s="16">
        <v>468.56</v>
      </c>
      <c r="H129" s="12">
        <v>79043.810549999995</v>
      </c>
      <c r="I129" s="17">
        <f t="shared" si="12"/>
        <v>311.72839506172841</v>
      </c>
      <c r="J129" s="17">
        <f t="shared" si="13"/>
        <v>850.8793182351335</v>
      </c>
      <c r="K129" s="17">
        <f t="shared" si="14"/>
        <v>206.20092229579268</v>
      </c>
      <c r="L129" s="17">
        <f t="shared" si="15"/>
        <v>465.82904497761143</v>
      </c>
      <c r="M129" s="17">
        <f t="shared" si="16"/>
        <v>696.97008437739703</v>
      </c>
      <c r="N129" s="17">
        <f t="shared" si="17"/>
        <v>269.17906589303158</v>
      </c>
      <c r="O129" s="17">
        <f>+H129*$O$3/$H$3</f>
        <v>88043630.455122635</v>
      </c>
      <c r="P129" s="1">
        <f t="shared" si="20"/>
        <v>115.80707215382246</v>
      </c>
      <c r="Q129" s="1">
        <f t="shared" si="21"/>
        <v>316.10159408654101</v>
      </c>
      <c r="R129" s="1">
        <f t="shared" si="22"/>
        <v>76.603625029939877</v>
      </c>
      <c r="S129" s="1">
        <f t="shared" si="18"/>
        <v>173.05545044231863</v>
      </c>
      <c r="T129" s="1">
        <f t="shared" si="19"/>
        <v>258.92432684730557</v>
      </c>
      <c r="U129" s="1">
        <f t="shared" si="23"/>
        <v>32708201.197975058</v>
      </c>
    </row>
    <row r="130" spans="1:21" x14ac:dyDescent="0.3">
      <c r="A130" s="18" t="s">
        <v>129</v>
      </c>
      <c r="B130" s="19">
        <v>144.4</v>
      </c>
      <c r="C130" s="13">
        <v>465.46100000000001</v>
      </c>
      <c r="D130" s="14">
        <v>1078.6099999999999</v>
      </c>
      <c r="E130" s="15">
        <v>7.3465999999999996</v>
      </c>
      <c r="F130" s="16">
        <v>6.6260000000000003</v>
      </c>
      <c r="G130" s="16">
        <v>472.61</v>
      </c>
      <c r="H130" s="12">
        <v>85811.74090199999</v>
      </c>
      <c r="I130" s="17">
        <f t="shared" si="12"/>
        <v>318.34215167548501</v>
      </c>
      <c r="J130" s="17">
        <f t="shared" si="13"/>
        <v>895.01059489060913</v>
      </c>
      <c r="K130" s="17">
        <f t="shared" si="14"/>
        <v>197.36478551554254</v>
      </c>
      <c r="L130" s="17">
        <f t="shared" si="15"/>
        <v>490.98442825636567</v>
      </c>
      <c r="M130" s="17">
        <f t="shared" si="16"/>
        <v>847.09792891843517</v>
      </c>
      <c r="N130" s="17">
        <f t="shared" si="17"/>
        <v>271.50571609122767</v>
      </c>
      <c r="O130" s="17">
        <f>+H130*$O$3/$H$3</f>
        <v>95582148.078593865</v>
      </c>
      <c r="P130" s="1">
        <f t="shared" si="20"/>
        <v>117.25062597522624</v>
      </c>
      <c r="Q130" s="1">
        <f t="shared" si="21"/>
        <v>329.64705413048461</v>
      </c>
      <c r="R130" s="1">
        <f t="shared" si="22"/>
        <v>72.692681523223143</v>
      </c>
      <c r="S130" s="1">
        <f t="shared" si="18"/>
        <v>180.83760273076231</v>
      </c>
      <c r="T130" s="1">
        <f t="shared" si="19"/>
        <v>312.00003488464489</v>
      </c>
      <c r="U130" s="1">
        <f t="shared" si="23"/>
        <v>35204469.892809793</v>
      </c>
    </row>
    <row r="131" spans="1:21" x14ac:dyDescent="0.3">
      <c r="A131" s="18" t="s">
        <v>130</v>
      </c>
      <c r="B131" s="19">
        <v>146.69999999999999</v>
      </c>
      <c r="C131" s="13">
        <v>468.25400000000002</v>
      </c>
      <c r="D131" s="14">
        <v>1145.24</v>
      </c>
      <c r="E131" s="15">
        <v>7.7157</v>
      </c>
      <c r="F131" s="16">
        <v>5.7552000000000003</v>
      </c>
      <c r="G131" s="16">
        <v>477.21</v>
      </c>
      <c r="H131" s="12">
        <v>82646.720549999998</v>
      </c>
      <c r="I131" s="17">
        <f t="shared" si="12"/>
        <v>323.41269841269838</v>
      </c>
      <c r="J131" s="17">
        <f t="shared" si="13"/>
        <v>900.38110840630543</v>
      </c>
      <c r="K131" s="17">
        <f t="shared" si="14"/>
        <v>209.55678786940595</v>
      </c>
      <c r="L131" s="17">
        <f t="shared" si="15"/>
        <v>515.65194145559053</v>
      </c>
      <c r="M131" s="17">
        <f t="shared" si="16"/>
        <v>735.77090258245971</v>
      </c>
      <c r="N131" s="17">
        <f t="shared" si="17"/>
        <v>274.14833113115412</v>
      </c>
      <c r="O131" s="17">
        <f>+H131*$O$3/$H$3</f>
        <v>92056762.848359287</v>
      </c>
      <c r="P131" s="1">
        <f t="shared" si="20"/>
        <v>117.96996796525305</v>
      </c>
      <c r="Q131" s="1">
        <f t="shared" si="21"/>
        <v>328.42844772801408</v>
      </c>
      <c r="R131" s="1">
        <f t="shared" si="22"/>
        <v>76.439198810644143</v>
      </c>
      <c r="S131" s="1">
        <f t="shared" si="18"/>
        <v>188.09231459771306</v>
      </c>
      <c r="T131" s="1">
        <f t="shared" si="19"/>
        <v>268.38423547815171</v>
      </c>
      <c r="U131" s="1">
        <f t="shared" si="23"/>
        <v>33579180.463556722</v>
      </c>
    </row>
    <row r="132" spans="1:21" x14ac:dyDescent="0.3">
      <c r="A132" s="2" t="s">
        <v>139</v>
      </c>
      <c r="B132" s="19">
        <v>149.9</v>
      </c>
      <c r="C132" s="13">
        <v>503.83800000000002</v>
      </c>
      <c r="D132" s="14">
        <v>1112.3699999999999</v>
      </c>
      <c r="E132" s="15">
        <v>8.3447999999999993</v>
      </c>
      <c r="F132" s="16">
        <v>6.3346</v>
      </c>
      <c r="G132" s="16">
        <v>487.38</v>
      </c>
      <c r="H132" s="12">
        <v>113790</v>
      </c>
      <c r="I132" s="17">
        <f t="shared" si="12"/>
        <v>330.46737213403878</v>
      </c>
      <c r="J132" s="17">
        <f t="shared" si="13"/>
        <v>968.80371955651447</v>
      </c>
      <c r="K132" s="17">
        <f t="shared" si="14"/>
        <v>203.54221309270639</v>
      </c>
      <c r="L132" s="17">
        <f t="shared" si="15"/>
        <v>557.69564926819487</v>
      </c>
      <c r="M132" s="17">
        <f t="shared" si="16"/>
        <v>809.84402965993354</v>
      </c>
      <c r="N132" s="17">
        <f t="shared" si="17"/>
        <v>279.99080829551332</v>
      </c>
      <c r="O132" s="17">
        <f>+H132*$O$3/$H$3</f>
        <v>126745973.40105595</v>
      </c>
      <c r="P132" s="1">
        <f t="shared" si="20"/>
        <v>118.02793604040404</v>
      </c>
      <c r="Q132" s="1">
        <f t="shared" si="21"/>
        <v>346.01268715007274</v>
      </c>
      <c r="R132" s="1">
        <f t="shared" si="22"/>
        <v>72.696033963329228</v>
      </c>
      <c r="S132" s="1">
        <f t="shared" si="18"/>
        <v>199.18355629716993</v>
      </c>
      <c r="T132" s="1">
        <f t="shared" si="19"/>
        <v>289.23950560733846</v>
      </c>
      <c r="U132" s="1">
        <f t="shared" si="23"/>
        <v>45267905.10468588</v>
      </c>
    </row>
    <row r="133" spans="1:21" x14ac:dyDescent="0.3">
      <c r="A133" s="2" t="s">
        <v>140</v>
      </c>
      <c r="B133" s="19">
        <v>152.19999999999999</v>
      </c>
      <c r="C133" s="13">
        <v>446.56099999999998</v>
      </c>
      <c r="D133" s="14">
        <v>1283.58</v>
      </c>
      <c r="E133" s="15">
        <v>7.8284000000000002</v>
      </c>
      <c r="F133" s="16">
        <v>5.649</v>
      </c>
      <c r="G133" s="16">
        <v>498.58</v>
      </c>
      <c r="H133" s="12">
        <v>151685</v>
      </c>
      <c r="I133" s="17">
        <f t="shared" si="12"/>
        <v>335.53791887125215</v>
      </c>
      <c r="J133" s="17">
        <f t="shared" si="13"/>
        <v>858.66877410770257</v>
      </c>
      <c r="K133" s="17">
        <f t="shared" si="14"/>
        <v>234.87033440450219</v>
      </c>
      <c r="L133" s="17">
        <f t="shared" si="15"/>
        <v>523.1838535053131</v>
      </c>
      <c r="M133" s="17">
        <f t="shared" si="16"/>
        <v>722.1938123242137</v>
      </c>
      <c r="N133" s="17">
        <f t="shared" ref="N133:N134" si="24">+G133*$M$3/$G$3</f>
        <v>286.42500143620384</v>
      </c>
      <c r="O133" s="17">
        <f>+H133*$O$3/$H$3</f>
        <v>168955646.14939073</v>
      </c>
      <c r="P133" s="1">
        <f t="shared" si="20"/>
        <v>117.14686818147311</v>
      </c>
      <c r="Q133" s="1">
        <f t="shared" si="21"/>
        <v>299.78834592026914</v>
      </c>
      <c r="R133" s="1">
        <f t="shared" si="22"/>
        <v>82.000640037289287</v>
      </c>
      <c r="S133" s="1">
        <f t="shared" ref="S133:S134" si="25">(L133/$N133)*100</f>
        <v>182.65998110567983</v>
      </c>
      <c r="T133" s="1">
        <f t="shared" ref="T133:T134" si="26">(M133/$N133)*100</f>
        <v>252.14063322089908</v>
      </c>
      <c r="U133" s="1">
        <f t="shared" si="23"/>
        <v>58987743.842962898</v>
      </c>
    </row>
    <row r="134" spans="1:21" x14ac:dyDescent="0.3">
      <c r="A134" s="2" t="s">
        <v>148</v>
      </c>
      <c r="B134" s="19">
        <v>154.80000000000001</v>
      </c>
      <c r="C134" s="13">
        <v>453.93299999999999</v>
      </c>
      <c r="D134" s="14">
        <v>1476.72</v>
      </c>
      <c r="E134" s="15">
        <v>7.4320000000000004</v>
      </c>
      <c r="F134" s="16">
        <v>6.2770000000000001</v>
      </c>
      <c r="G134" s="16">
        <v>504.81</v>
      </c>
      <c r="H134" s="12">
        <v>215436</v>
      </c>
      <c r="I134" s="17">
        <f t="shared" si="12"/>
        <v>341.26984126984132</v>
      </c>
      <c r="J134" s="17">
        <f t="shared" si="13"/>
        <v>872.84400706069664</v>
      </c>
      <c r="K134" s="17">
        <f t="shared" si="14"/>
        <v>270.21122191200897</v>
      </c>
      <c r="L134" s="17">
        <f t="shared" si="15"/>
        <v>496.69183987168356</v>
      </c>
      <c r="M134" s="17">
        <f t="shared" si="16"/>
        <v>802.48018409613917</v>
      </c>
      <c r="N134" s="17">
        <f t="shared" si="24"/>
        <v>290.00402137071296</v>
      </c>
      <c r="O134" s="17">
        <f>+H134*$O$3/$H$3</f>
        <v>239965247.61077324</v>
      </c>
      <c r="P134" s="1">
        <f t="shared" ref="P134" si="27">(I134/N134)*100</f>
        <v>117.67762379873868</v>
      </c>
      <c r="Q134" s="1">
        <f t="shared" ref="Q134:R134" si="28">(J134/$N134)*100</f>
        <v>300.97651851004429</v>
      </c>
      <c r="R134" s="1">
        <f t="shared" si="28"/>
        <v>93.174991379377175</v>
      </c>
      <c r="S134" s="1">
        <f t="shared" si="25"/>
        <v>171.27067325620322</v>
      </c>
      <c r="T134" s="1">
        <f t="shared" si="26"/>
        <v>276.71346773165135</v>
      </c>
      <c r="U134" s="1">
        <f t="shared" ref="U134" si="29">(O134/$N134)*100</f>
        <v>82745489.692373946</v>
      </c>
    </row>
    <row r="135" spans="1:21" x14ac:dyDescent="0.3">
      <c r="G135" s="2"/>
      <c r="H135" s="2"/>
      <c r="I135" s="2"/>
      <c r="J135" s="2"/>
      <c r="K135" s="2"/>
      <c r="L135" s="2"/>
      <c r="M135" s="2"/>
      <c r="N135" s="2"/>
      <c r="O135" s="2"/>
    </row>
    <row r="137" spans="1:21" x14ac:dyDescent="0.3">
      <c r="C137" s="34" t="s">
        <v>151</v>
      </c>
      <c r="D137" s="24" t="s">
        <v>141</v>
      </c>
      <c r="E137" s="23"/>
      <c r="F137" s="23"/>
      <c r="G137" s="25"/>
      <c r="H137" s="25"/>
    </row>
    <row r="138" spans="1:21" x14ac:dyDescent="0.3">
      <c r="B138" s="2" t="s">
        <v>144</v>
      </c>
      <c r="C138" s="23" t="s">
        <v>142</v>
      </c>
      <c r="D138" s="23">
        <v>8.6880369999999996</v>
      </c>
      <c r="E138" s="23"/>
      <c r="F138" s="23"/>
      <c r="G138" s="25"/>
      <c r="H138" s="25"/>
    </row>
    <row r="139" spans="1:21" x14ac:dyDescent="0.3">
      <c r="B139" s="2" t="s">
        <v>145</v>
      </c>
      <c r="C139" s="23" t="s">
        <v>143</v>
      </c>
      <c r="D139" s="35">
        <v>1.7999000000000001</v>
      </c>
      <c r="E139" s="23"/>
      <c r="F139" s="23"/>
      <c r="G139" s="25"/>
      <c r="H139" s="25"/>
    </row>
    <row r="140" spans="1:21" x14ac:dyDescent="0.3">
      <c r="C140" s="34" t="s">
        <v>150</v>
      </c>
      <c r="D140" s="33">
        <f>(1+D138)/(1+D139)-1</f>
        <v>2.4601367905996638</v>
      </c>
      <c r="E140" s="23"/>
      <c r="F140" s="23"/>
      <c r="G140" s="25"/>
      <c r="H140" s="25"/>
    </row>
    <row r="143" spans="1:21" x14ac:dyDescent="0.3">
      <c r="B143" s="2" t="s">
        <v>146</v>
      </c>
      <c r="C143" s="2">
        <v>52.0062</v>
      </c>
      <c r="D143" s="20">
        <v>503.83800000000002</v>
      </c>
      <c r="E143" s="21">
        <f>+D143-C143</f>
        <v>451.83180000000004</v>
      </c>
      <c r="F143" s="22">
        <f>100*E143/C143</f>
        <v>868.80371955651458</v>
      </c>
      <c r="G143" s="37">
        <f>+F143/100</f>
        <v>8.6880371955651459</v>
      </c>
      <c r="H143" s="37"/>
      <c r="I143" s="36" t="s">
        <v>152</v>
      </c>
    </row>
    <row r="144" spans="1:21" x14ac:dyDescent="0.3">
      <c r="B144" s="2" t="s">
        <v>147</v>
      </c>
      <c r="C144" s="2">
        <v>174.07</v>
      </c>
      <c r="D144" s="20">
        <v>487.38</v>
      </c>
      <c r="E144" s="21">
        <f>+D144-C144</f>
        <v>313.31</v>
      </c>
      <c r="F144" s="22">
        <f>100*E144/C144</f>
        <v>179.99080829551332</v>
      </c>
      <c r="G144" s="38">
        <f>+F144/100</f>
        <v>1.7999080829551333</v>
      </c>
      <c r="H144" s="38"/>
      <c r="I144" s="36" t="s">
        <v>153</v>
      </c>
    </row>
  </sheetData>
  <mergeCells count="3">
    <mergeCell ref="I1:O1"/>
    <mergeCell ref="B1:G1"/>
    <mergeCell ref="P1:U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Değirmencioğlu</dc:creator>
  <cp:lastModifiedBy>Emre</cp:lastModifiedBy>
  <dcterms:created xsi:type="dcterms:W3CDTF">2020-11-18T12:42:39Z</dcterms:created>
  <dcterms:modified xsi:type="dcterms:W3CDTF">2021-02-16T15:12:07Z</dcterms:modified>
</cp:coreProperties>
</file>